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K209"/>
  <c r="K208" s="1"/>
  <c r="J209"/>
  <c r="J208" s="1"/>
  <c r="I209"/>
  <c r="I208" s="1"/>
  <c r="I207" s="1"/>
  <c r="L208"/>
  <c r="L202"/>
  <c r="L201" s="1"/>
  <c r="L200" s="1"/>
  <c r="K202"/>
  <c r="K201" s="1"/>
  <c r="K200" s="1"/>
  <c r="J202"/>
  <c r="J201" s="1"/>
  <c r="J200" s="1"/>
  <c r="I201"/>
  <c r="I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L31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L176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K93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K205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K227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93"/>
  <c r="L176" i="1"/>
  <c r="K109"/>
  <c r="K31" i="3" l="1"/>
  <c r="I287" i="2"/>
  <c r="I176"/>
  <c r="L312" i="3"/>
  <c r="J312"/>
  <c r="K287" i="2"/>
  <c r="J30" i="4"/>
  <c r="I287" i="1"/>
  <c r="K65" i="3"/>
  <c r="K64" s="1"/>
  <c r="J65" i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J165" i="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175" i="2" l="1"/>
  <c r="J311" i="3"/>
  <c r="K286" i="2"/>
  <c r="I226"/>
  <c r="K175"/>
  <c r="K174" s="1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<sst xmlns="http://schemas.openxmlformats.org/spreadsheetml/2006/main" count="2013" uniqueCount="753">
  <si>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</si>
  <si>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</si>
  <si>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</si>
  <si>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</si>
  <si>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</si>
  <si>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</si>
  <si>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</si>
  <si>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</si>
  <si>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</si>
  <si>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</si>
  <si>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</si>
  <si>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</si>
  <si>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</si>
  <si>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</si>
  <si>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</si>
  <si>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</si>
  <si>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</si>
  <si>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</si>
  <si>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</si>
  <si>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</si>
  <si>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</si>
  <si>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</si>
  <si>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</si>
  <si>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</si>
  <si>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</si>
  <si>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</si>
  <si>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</si>
  <si>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</si>
  <si>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</si>
  <si>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</si>
  <si>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</si>
  <si>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</si>
  <si>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</si>
  <si>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</si>
  <si>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</si>
  <si>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</si>
  <si>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</si>
  <si>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</si>
  <si>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</si>
  <si>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</si>
  <si>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</si>
  <si>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</si>
  <si>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</si>
  <si>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</si>
  <si>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</si>
  <si>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</si>
  <si>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</si>
  <si>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</si>
  <si>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</si>
  <si>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</si>
  <si>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</si>
  <si>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</si>
  <si>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</si>
  <si>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</si>
  <si>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</si>
  <si>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</si>
  <si>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</si>
  <si>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</si>
  <si>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</si>
  <si>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</si>
  <si>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</si>
  <si>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</si>
  <si>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</si>
  <si>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</si>
  <si>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</si>
  <si>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</si>
  <si>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</si>
  <si>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</si>
  <si>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</si>
  <si>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</si>
  <si>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</si>
  <si>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</si>
  <si>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</si>
  <si>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</si>
  <si>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</si>
  <si>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</si>
  <si>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</si>
  <si>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</si>
  <si>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</si>
  <si>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</si>
  <si>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</si>
  <si>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</si>
  <si>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</si>
  <si>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</si>
  <si>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</si>
  <si>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</si>
  <si>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</si>
  <si>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</si>
  <si>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</si>
  <si>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</si>
  <si>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</si>
  <si>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</si>
  <si>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</si>
  <si>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</si>
  <si>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</si>
  <si>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</si>
  <si>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</si>
  <si>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</si>
  <si>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</si>
  <si>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</si>
  <si>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</si>
  <si>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</si>
  <si>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</si>
  <si>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</si>
  <si>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</si>
  <si>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</si>
  <si>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</si>
  <si>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</si>
  <si>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</si>
  <si>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</si>
  <si>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</si>
  <si>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</si>
  <si>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</si>
  <si>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</si>
  <si>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</si>
  <si>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</si>
  <si>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</si>
  <si>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</si>
  <si>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</si>
  <si>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</si>
  <si>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</si>
  <si>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</si>
  <si>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</si>
  <si>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</si>
  <si>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</si>
  <si>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</si>
  <si>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</si>
  <si>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</si>
  <si>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</si>
  <si>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</si>
  <si>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</si>
  <si>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</si>
  <si>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</si>
  <si>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</si>
  <si>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</si>
  <si>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</si>
  <si>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</si>
  <si>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</si>
  <si>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</si>
  <si>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</si>
  <si>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</si>
  <si>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</si>
  <si>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</si>
  <si>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</si>
  <si>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</si>
  <si>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</si>
  <si>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</si>
  <si>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</si>
  <si>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</si>
  <si>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</si>
  <si>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</si>
  <si>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</si>
  <si>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</si>
  <si>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</si>
  <si>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</si>
  <si>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</si>
  <si>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</si>
  <si>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</si>
  <si>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</si>
  <si>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</si>
  <si>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</si>
  <si>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</si>
  <si>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</si>
  <si>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</si>
  <si>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</si>
  <si>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</si>
  <si>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</si>
  <si>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</si>
  <si>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</si>
  <si>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</si>
  <si>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</si>
  <si>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</si>
  <si>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</si>
  <si>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</si>
  <si>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</si>
  <si>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</si>
  <si>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</si>
  <si>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</si>
  <si>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</si>
  <si>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</si>
  <si>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</si>
  <si>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</si>
  <si>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</si>
  <si>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</si>
  <si>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</si>
  <si>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</si>
  <si>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</si>
  <si>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</si>
  <si>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</si>
  <si>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</si>
  <si>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</si>
  <si>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</si>
  <si>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</si>
  <si>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</si>
  <si>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</si>
  <si>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</si>
  <si>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</si>
  <si>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</si>
  <si>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</si>
  <si>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</si>
  <si>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</si>
  <si>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</si>
  <si>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</si>
  <si>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</si>
  <si>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</si>
  <si>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</si>
  <si>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</si>
  <si>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</si>
  <si>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</si>
  <si>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</si>
  <si>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</si>
  <si>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</si>
  <si>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</si>
  <si>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</si>
  <si>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</si>
  <si>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</si>
  <si>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</si>
  <si>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</si>
  <si>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</si>
  <si>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</si>
  <si>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</si>
  <si>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</si>
  <si>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</si>
  <si>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</si>
  <si>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</si>
  <si>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</si>
  <si>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</si>
  <si>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</si>
  <si>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</si>
  <si>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</si>
  <si>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</si>
  <si>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</si>
  <si>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</si>
  <si>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</si>
  <si>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</si>
  <si>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</si>
  <si>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</si>
  <si>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</si>
  <si>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</si>
  <si>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</si>
  <si>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</si>
  <si>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</si>
  <si>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</si>
  <si>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</si>
  <si>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</si>
  <si>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</si>
  <si>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</si>
  <si>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</si>
  <si>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</si>
  <si>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</si>
  <si>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</si>
  <si>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</si>
  <si>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</si>
  <si>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</si>
  <si>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</si>
  <si>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</si>
  <si>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</si>
  <si>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</si>
  <si>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</si>
  <si>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</si>
  <si>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</si>
  <si>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</si>
  <si>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</si>
  <si>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</si>
  <si>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</si>
  <si>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</si>
  <si>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</si>
  <si>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</si>
  <si>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</si>
  <si>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</si>
  <si>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</si>
  <si>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</si>
  <si>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</si>
  <si>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</si>
  <si>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</si>
  <si>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</si>
  <si>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</si>
  <si>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</si>
  <si>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</si>
  <si>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</si>
  <si>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</si>
  <si>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</si>
  <si>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</si>
  <si>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</si>
  <si>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</si>
  <si>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</si>
  <si>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</si>
  <si>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</si>
  <si>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</si>
  <si>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</si>
  <si>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</si>
  <si>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</si>
  <si>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</si>
  <si>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</si>
  <si>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</si>
  <si>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</si>
  <si>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</si>
  <si>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</si>
  <si>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</si>
  <si>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</si>
  <si>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</si>
  <si>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</si>
  <si>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</si>
  <si>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</si>
  <si>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</si>
  <si>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</si>
  <si>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</si>
  <si>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</si>
  <si>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</si>
  <si>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</si>
  <si>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</si>
  <si>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</si>
  <si>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</si>
  <si>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</si>
  <si>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</si>
  <si>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</si>
  <si>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</si>
  <si>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</si>
  <si>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</si>
  <si>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</si>
  <si>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</si>
  <si>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</si>
  <si>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</si>
  <si>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</si>
  <si>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</si>
  <si>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</si>
  <si>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</si>
  <si>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</si>
  <si>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</si>
  <si>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</si>
  <si>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</si>
  <si>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</si>
  <si>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</si>
  <si>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</si>
  <si>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</si>
  <si>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</si>
  <si>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</si>
  <si>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</si>
  <si>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</si>
  <si>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</si>
  <si>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</si>
  <si>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</si>
  <si>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</si>
  <si>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</si>
  <si>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</si>
  <si>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</si>
  <si>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</si>
  <si>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</si>
  <si>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</si>
  <si>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</si>
  <si>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</si>
  <si>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</si>
  <si>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</si>
  <si>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</si>
  <si>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</si>
  <si>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</si>
  <si>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</si>
  <si>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</si>
  <si>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</si>
  <si>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</si>
  <si>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</si>
  <si>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</si>
  <si>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</si>
  <si>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</si>
  <si>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</si>
  <si>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</si>
  <si>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</si>
  <si>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</si>
  <si>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</si>
  <si>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</si>
  <si>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</si>
  <si>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</si>
  <si>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</si>
  <si>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</si>
  <si>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</si>
  <si>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</si>
  <si>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</si>
  <si>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</si>
  <si>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</si>
  <si>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</si>
  <si>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</si>
  <si>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</si>
  <si>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</si>
  <si>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</si>
  <si>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</si>
  <si>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</si>
  <si>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</si>
  <si>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</si>
  <si>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</si>
  <si>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</si>
  <si>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</si>
  <si>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</si>
  <si>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</si>
  <si>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</si>
  <si>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</si>
  <si>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</si>
  <si>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</si>
  <si>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</si>
  <si>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</si>
  <si>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</si>
  <si>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</si>
  <si>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</si>
  <si>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</si>
  <si>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</si>
  <si>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</si>
  <si>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</si>
  <si>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</si>
  <si>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</si>
  <si>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</si>
  <si>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</si>
  <si>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</si>
  <si>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</si>
  <si>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</si>
  <si>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</si>
  <si>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</si>
  <si>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</si>
  <si>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</si>
  <si>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</si>
  <si>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</si>
  <si>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</si>
  <si>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</si>
  <si>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</si>
  <si>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</si>
  <si>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</si>
  <si>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</si>
  <si>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</si>
  <si>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</si>
  <si>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</si>
  <si>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</si>
  <si>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</si>
  <si>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</si>
  <si>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</si>
  <si>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</si>
  <si>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</si>
  <si>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</si>
  <si>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</si>
  <si>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</si>
  <si>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</si>
  <si>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</si>
  <si>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</si>
  <si>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</si>
  <si>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</si>
  <si>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</si>
  <si>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</si>
  <si>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</si>
  <si>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</si>
  <si>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</si>
  <si>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</si>
  <si>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</si>
  <si>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</si>
  <si>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</si>
  <si>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</si>
  <si>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</si>
  <si>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</si>
  <si>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</si>
  <si>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</si>
  <si>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</si>
  <si>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</si>
  <si>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</si>
  <si>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</si>
  <si>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</si>
  <si>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</si>
  <si>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</si>
  <si>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</si>
  <si>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</si>
  <si>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</si>
  <si>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</si>
  <si>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</si>
  <si>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</si>
  <si>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</si>
  <si>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</si>
  <si>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</si>
  <si>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</si>
  <si>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</si>
  <si>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</si>
  <si>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</si>
  <si>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</si>
  <si>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</si>
  <si>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</si>
  <si>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</si>
  <si>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</si>
  <si>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</si>
  <si>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</si>
  <si>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</si>
  <si>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</si>
  <si>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</si>
  <si>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</si>
  <si>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</si>
  <si>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</si>
  <si>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</si>
  <si>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</si>
  <si>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</si>
  <si>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</si>
  <si>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</si>
  <si>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</si>
  <si>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</si>
  <si>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</si>
  <si>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</si>
  <si>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</si>
  <si>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</si>
  <si>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</si>
  <si>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</si>
  <si>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</si>
  <si>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</si>
  <si>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</si>
  <si>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</si>
  <si>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</si>
  <si>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</si>
  <si>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</si>
  <si>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</si>
  <si>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</si>
  <si>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</si>
  <si>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</si>
  <si>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</si>
  <si>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</si>
  <si>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</si>
  <si>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</si>
  <si>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</si>
  <si>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</si>
  <si>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</si>
  <si>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</si>
  <si>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</si>
  <si>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</si>
  <si>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</si>
  <si>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</si>
  <si>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</si>
  <si>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</si>
  <si>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</si>
  <si>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</si>
  <si>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</si>
  <si>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</si>
  <si>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</si>
  <si>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</si>
  <si>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</si>
  <si>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</si>
  <si>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</si>
  <si>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</si>
  <si>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</si>
  <si>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</si>
  <si>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</si>
  <si>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</si>
  <si>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</si>
  <si>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</si>
  <si>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</si>
  <si>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</si>
  <si>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</si>
  <si>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</si>
  <si>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</si>
  <si>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</si>
  <si>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</si>
  <si>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</si>
  <si>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</si>
  <si>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</si>
  <si>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</si>
  <si>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</si>
  <si>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</si>
  <si>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</si>
  <si>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</si>
  <si>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</si>
  <si>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</si>
  <si>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</si>
  <si>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</si>
  <si>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</si>
  <si>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</si>
  <si>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</si>
  <si>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</si>
  <si>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</si>
  <si>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</si>
  <si>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</si>
  <si>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</si>
  <si>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</si>
  <si>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</si>
  <si>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</si>
  <si>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</si>
  <si>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</si>
  <si>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</si>
  <si>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</si>
  <si>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</si>
  <si>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</si>
  <si>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</si>
  <si>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</si>
  <si>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</si>
  <si>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</si>
  <si>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</si>
  <si>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</si>
  <si>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</si>
  <si>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</si>
  <si>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</si>
  <si>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</si>
  <si>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</si>
  <si>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</si>
  <si>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</si>
  <si>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</si>
  <si>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</si>
  <si>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</si>
  <si>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</si>
  <si>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</si>
  <si>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</si>
  <si>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</si>
  <si>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</si>
  <si>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</si>
  <si>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</si>
  <si>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</si>
  <si>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</si>
  <si>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</si>
  <si>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</si>
  <si>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</si>
  <si>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</si>
  <si>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</si>
  <si>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</si>
  <si>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</si>
  <si>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</si>
  <si>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</si>
  <si>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</si>
  <si>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</si>
  <si>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</si>
  <si>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</si>
  <si>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</si>
  <si>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</si>
  <si>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</si>
  <si>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</si>
  <si>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</si>
  <si>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</si>
  <si>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</si>
  <si>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</si>
  <si>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</si>
  <si>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</si>
  <si>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</si>
  <si>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</si>
  <si>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</si>
  <si>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</si>
  <si>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</si>
  <si>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</si>
  <si>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</si>
  <si>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</si>
  <si>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</si>
  <si>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</si>
  <si>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</si>
  <si>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</si>
  <si>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</si>
  <si>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</si>
  <si>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</si>
  <si>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</si>
  <si>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</si>
  <si>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</si>
  <si>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</si>
  <si>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</si>
  <si>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</si>
  <si>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</si>
  <si>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</si>
  <si>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</si>
  <si>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</si>
  <si>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</si>
  <si>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</si>
  <si>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</si>
  <si>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</si>
  <si>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</si>
  <si>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</si>
  <si>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</si>
  <si>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</si>
  <si>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</si>
  <si>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</si>
  <si>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</si>
  <si>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</si>
  <si>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</si>
  <si>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</si>
  <si>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</si>
  <si>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</si>
  <si>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</si>
  <si>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</si>
  <si>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</si>
  <si>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</si>
  <si>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</si>
  <si>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</si>
  <si>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</si>
  <si>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</si>
  <si>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</si>
  <si>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</si>
  <si>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</si>
  <si>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</si>
  <si>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</si>
  <si>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</si>
  <si>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</si>
  <si>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</si>
  <si>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</si>
  <si>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</si>
  <si>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</si>
  <si>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</si>
  <si>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</si>
  <si>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</si>
  <si>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</si>
  <si>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</si>
  <si>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</si>
  <si>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</si>
  <si>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</si>
  <si>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</si>
  <si>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</si>
  <si>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</si>
  <si>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</si>
  <si>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</si>
  <si>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</si>
  <si>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</si>
  <si>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</si>
  <si>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</si>
  <si>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</si>
  <si>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</si>
  <si>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</si>
  <si>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</si>
  <si>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</si>
  <si>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</si>
  <si>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</si>
  <si>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</si>
  <si>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</si>
  <si>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</si>
  <si>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</si>
  <si>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</si>
  <si>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</si>
  <si>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</si>
  <si>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</si>
  <si>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</si>
  <si>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</si>
  <si>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</si>
  <si>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</si>
  <si>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</si>
  <si>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</si>
  <si>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</si>
  <si>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</si>
  <si>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</si>
  <si>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</si>
  <si>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</si>
  <si>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</si>
  <si>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</si>
  <si>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</si>
  <si>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</si>
  <si>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</si>
  <si>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</si>
  <si>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</si>
  <si>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</si>
  <si>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</si>
  <si>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</si>
  <si>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ketvirtinė</t>
  </si>
  <si>
    <t>03</t>
  </si>
  <si>
    <t>02</t>
  </si>
  <si>
    <t>01</t>
  </si>
  <si>
    <t>4SB(VD)01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</si>
  <si>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</si>
  <si>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</si>
  <si>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</si>
  <si>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</si>
  <si>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</si>
  <si>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</si>
  <si>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2019 M. birželio 30 D.</t>
  </si>
  <si>
    <t>2019-07-12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</si>
</sst>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1.xml"/><Relationship Id="rId9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9E1553A-2765-470C-8631-0AE00407E493}" diskRevisions="1" revisionId="5179" version="2">
  <header guid="{EC30EE71-8BEC-4620-9348-C0E48F4DB01A}" dateTime="2019-04-15T15:09:31" maxSheetId="6" userName="Vartotojas" r:id="rId93" minRId="5092" maxRId="5137">
    <sheetIdMap count="5">
      <sheetId val="1"/>
      <sheetId val="2"/>
      <sheetId val="3"/>
      <sheetId val="4"/>
      <sheetId val="5"/>
    </sheetIdMap>
  </header>
  <header guid="{E9E1553A-2765-470C-8631-0AE00407E493}" dateTime="2019-07-12T11:55:14" maxSheetId="6" userName="Vartotojas" r:id="rId94" minRId="5146" maxRId="517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146" sId="4">
    <oc r="A9" t="inlineStr">
      <is>
        <t>2019 M. kovo 31 D.</t>
      </is>
    </oc>
    <nc r="A9" t="inlineStr">
      <is>
        <t>2019 M. birželio 30 D.</t>
      </is>
    </nc>
  </rcc>
  <rcc rId="5147" sId="4">
    <oc r="G15" t="inlineStr">
      <is>
        <t>2019-04-15 Nr. _________</t>
      </is>
    </oc>
    <nc r="G15" t="inlineStr">
      <is>
        <t>2019-07-12 Nr. _________</t>
      </is>
    </nc>
  </rcc>
  <rcc rId="5148" sId="4" numFmtId="4">
    <oc r="J35">
      <v>85400</v>
    </oc>
    <nc r="J35">
      <v>170800</v>
    </nc>
  </rcc>
  <rcc rId="5149" sId="4" numFmtId="4">
    <oc r="K35">
      <v>75433.78</v>
    </oc>
    <nc r="K35">
      <v>170800</v>
    </nc>
  </rcc>
  <rcc rId="5150" sId="4" numFmtId="4">
    <oc r="L35">
      <v>75433.78</v>
    </oc>
    <nc r="L35">
      <v>170800</v>
    </nc>
  </rcc>
  <rcc rId="5151" sId="4" numFmtId="4">
    <oc r="J41">
      <v>1240</v>
    </oc>
    <nc r="J41">
      <v>2520</v>
    </nc>
  </rcc>
  <rcc rId="5152" sId="4" numFmtId="4">
    <oc r="K41">
      <v>1174.3800000000001</v>
    </oc>
    <nc r="K41">
      <v>2515.36</v>
    </nc>
  </rcc>
  <rcc rId="5153" sId="4" numFmtId="4">
    <oc r="L41">
      <v>1174.3800000000001</v>
    </oc>
    <nc r="L41">
      <v>2515.36</v>
    </nc>
  </rcc>
  <rcc rId="5154" sId="4" numFmtId="4">
    <oc r="J48">
      <v>20</v>
    </oc>
    <nc r="J48">
      <v>80</v>
    </nc>
  </rcc>
  <rcc rId="5155" sId="4" numFmtId="4">
    <oc r="K48">
      <v>18.78</v>
    </oc>
    <nc r="K48">
      <v>46.95</v>
    </nc>
  </rcc>
  <rcc rId="5156" sId="4" numFmtId="4">
    <oc r="L48">
      <v>18.78</v>
    </oc>
    <nc r="L48">
      <v>46.95</v>
    </nc>
  </rcc>
  <rcc rId="5157" sId="4" numFmtId="4">
    <oc r="I49">
      <v>6300</v>
    </oc>
    <nc r="I49">
      <v>6550</v>
    </nc>
  </rcc>
  <rcc rId="5158" sId="4" numFmtId="4">
    <oc r="J49">
      <v>1500</v>
    </oc>
    <nc r="J49">
      <v>3350</v>
    </nc>
  </rcc>
  <rcc rId="5159" sId="4" numFmtId="4">
    <oc r="K49">
      <v>1065.93</v>
    </oc>
    <nc r="K49">
      <v>3350.2</v>
    </nc>
  </rcc>
  <rcc rId="5160" sId="4" numFmtId="4">
    <oc r="L49">
      <v>1065.93</v>
    </oc>
    <nc r="L49">
      <v>3350.2</v>
    </nc>
  </rcc>
  <rcc rId="5161" sId="4" numFmtId="4">
    <oc r="J54">
      <v>100</v>
    </oc>
    <nc r="J54">
      <v>400</v>
    </nc>
  </rcc>
  <rcc rId="5162" sId="4" numFmtId="4">
    <oc r="K54">
      <v>4.75</v>
    </oc>
    <nc r="K54">
      <v>27.79</v>
    </nc>
  </rcc>
  <rcc rId="5163" sId="4" numFmtId="4">
    <oc r="L54">
      <v>4.75</v>
    </oc>
    <nc r="L54">
      <v>27.79</v>
    </nc>
  </rcc>
  <rcc rId="5164" sId="4" numFmtId="4">
    <oc r="J57">
      <v>2290</v>
    </oc>
    <nc r="J57">
      <v>3990</v>
    </nc>
  </rcc>
  <rcc rId="5165" sId="4" numFmtId="4">
    <oc r="K57">
      <v>1166.52</v>
    </oc>
    <nc r="K57">
      <v>2220.8000000000002</v>
    </nc>
  </rcc>
  <rcc rId="5166" sId="4" numFmtId="4">
    <oc r="L57">
      <v>1166.52</v>
    </oc>
    <nc r="L57">
      <v>2220.8000000000002</v>
    </nc>
  </rcc>
  <rcc rId="5167" sId="4" numFmtId="4">
    <oc r="I60">
      <v>2340</v>
    </oc>
    <nc r="I60">
      <v>2090</v>
    </nc>
  </rcc>
  <rcc rId="5168" sId="4" numFmtId="4">
    <nc r="J60">
      <v>130</v>
    </nc>
  </rcc>
  <rcc rId="5169" sId="4" numFmtId="4">
    <oc r="J148">
      <v>250</v>
    </oc>
    <nc r="J148">
      <v>430</v>
    </nc>
  </rcc>
  <rcc rId="5170" sId="4" numFmtId="4">
    <oc r="K148">
      <v>218.16</v>
    </oc>
    <nc r="K148">
      <v>243.08</v>
    </nc>
  </rcc>
  <rcc rId="5171" sId="4" numFmtId="4">
    <oc r="L148">
      <v>218.16</v>
    </oc>
    <nc r="L148">
      <v>243.08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092" sId="4">
    <nc r="G6" t="inlineStr">
      <is>
        <t>Elektrėnų savivaldybės priešgaisrinė ir gelbėjimo tarnyba</t>
      </is>
    </nc>
  </rcc>
  <rcc rId="5093" sId="4">
    <oc r="A9" t="inlineStr">
      <is>
        <t>20______ M. ________________ D.</t>
      </is>
    </oc>
    <nc r="A9" t="inlineStr">
      <is>
        <t>2019 M. kovo 31 D.</t>
      </is>
    </nc>
  </rcc>
  <rcc rId="5094" sId="4">
    <oc r="G10" t="inlineStr">
      <is>
        <t>__________________________</t>
      </is>
    </oc>
    <nc r="G10" t="inlineStr">
      <is>
        <t>ketvirtinė</t>
      </is>
    </nc>
  </rcc>
  <rcc rId="5095" sId="4">
    <oc r="G15" t="inlineStr">
      <is>
        <t>_________________    Nr. _________</t>
      </is>
    </oc>
    <nc r="G15" t="inlineStr">
      <is>
        <t>2019-04-15 Nr. _________</t>
      </is>
    </nc>
  </rcc>
  <rcc rId="5096" sId="4" odxf="1" dxf="1" numFmtId="4" quotePrefix="1">
    <nc r="I25" t="inlineStr">
      <is>
        <t>03</t>
      </is>
    </nc>
    <ndxf/>
  </rcc>
  <rcc rId="5097" sId="4" odxf="1" dxf="1" quotePrefix="1">
    <nc r="J25" t="inlineStr">
      <is>
        <t>02</t>
      </is>
    </nc>
    <odxf/>
    <ndxf/>
  </rcc>
  <rcc rId="5098" sId="4" odxf="1" dxf="1" quotePrefix="1">
    <nc r="K25" t="inlineStr">
      <is>
        <t>01</t>
      </is>
    </nc>
    <odxf/>
    <ndxf/>
  </rcc>
  <rcc rId="5099" sId="4" odxf="1" dxf="1" quotePrefix="1">
    <nc r="L25" t="inlineStr">
      <is>
        <t>01</t>
      </is>
    </nc>
    <odxf/>
    <ndxf/>
  </rcc>
  <rfmt sheetId="4" sqref="I25">
    <dxf>
      <alignment horizontal="left" readingOrder="0"/>
    </dxf>
  </rfmt>
  <rcc rId="5100" sId="4">
    <nc r="L24" t="inlineStr">
      <is>
        <t>4SB(VD)01</t>
      </is>
    </nc>
  </rcc>
  <rcc rId="5101" sId="4" odxf="1" dxf="1" quotePrefix="1">
    <nc r="K23" t="inlineStr">
      <is>
        <t>0</t>
      </is>
    </nc>
    <odxf/>
    <ndxf/>
  </rcc>
  <rcc rId="5102" sId="4" odxf="1" dxf="1" quotePrefix="1">
    <nc r="L23" t="inlineStr">
      <is>
        <t>4</t>
      </is>
    </nc>
    <odxf/>
    <ndxf/>
  </rcc>
  <rcc rId="5103" sId="4" numFmtId="4">
    <nc r="I35">
      <v>341600</v>
    </nc>
  </rcc>
  <rcc rId="5104" sId="4" numFmtId="4">
    <nc r="J35">
      <v>85400</v>
    </nc>
  </rcc>
  <rcc rId="5105" sId="4" numFmtId="4">
    <nc r="K35">
      <v>75433.78</v>
    </nc>
  </rcc>
  <rfmt sheetId="4" sqref="I30:L359">
    <dxf>
      <numFmt numFmtId="2" formatCode="0.00"/>
    </dxf>
  </rfmt>
  <rcc rId="5106" sId="4" numFmtId="4">
    <nc r="L35">
      <v>75433.78</v>
    </nc>
  </rcc>
  <rcc rId="5107" sId="4" numFmtId="4">
    <nc r="I41">
      <v>4960</v>
    </nc>
  </rcc>
  <rcc rId="5108" sId="4" numFmtId="4">
    <nc r="J41">
      <v>1240</v>
    </nc>
  </rcc>
  <rcc rId="5109" sId="4" numFmtId="4">
    <nc r="K41">
      <v>1174.3800000000001</v>
    </nc>
  </rcc>
  <rcc rId="5110" sId="4" numFmtId="4">
    <nc r="L41">
      <v>1174.3800000000001</v>
    </nc>
  </rcc>
  <rcc rId="5111" sId="4" numFmtId="4">
    <nc r="I48">
      <v>200</v>
    </nc>
  </rcc>
  <rcc rId="5112" sId="4" numFmtId="4">
    <nc r="J48">
      <v>20</v>
    </nc>
  </rcc>
  <rcc rId="5113" sId="4" numFmtId="4">
    <nc r="K48">
      <v>18.78</v>
    </nc>
  </rcc>
  <rcc rId="5114" sId="4" numFmtId="4">
    <nc r="L48">
      <v>18.78</v>
    </nc>
  </rcc>
  <rcc rId="5115" sId="4" numFmtId="4">
    <nc r="I49">
      <v>6300</v>
    </nc>
  </rcc>
  <rcc rId="5116" sId="4" numFmtId="4">
    <nc r="J49">
      <v>1500</v>
    </nc>
  </rcc>
  <rcc rId="5117" sId="4" numFmtId="4">
    <nc r="K49">
      <v>1065.93</v>
    </nc>
  </rcc>
  <rcc rId="5118" sId="4" numFmtId="4">
    <nc r="L49">
      <v>1065.93</v>
    </nc>
  </rcc>
  <rcc rId="5119" sId="4" numFmtId="4">
    <nc r="I54">
      <v>1000</v>
    </nc>
  </rcc>
  <rcc rId="5120" sId="4" numFmtId="4">
    <nc r="J54">
      <v>100</v>
    </nc>
  </rcc>
  <rcc rId="5121" sId="4" numFmtId="4">
    <nc r="K54">
      <v>4.75</v>
    </nc>
  </rcc>
  <rcc rId="5122" sId="4" numFmtId="4">
    <nc r="L54">
      <v>4.75</v>
    </nc>
  </rcc>
  <rcc rId="5123" sId="4" numFmtId="4">
    <nc r="I57">
      <v>6100</v>
    </nc>
  </rcc>
  <rcc rId="5124" sId="4" numFmtId="4">
    <nc r="J57">
      <v>2290</v>
    </nc>
  </rcc>
  <rcc rId="5125" sId="4" numFmtId="4">
    <nc r="K57">
      <v>1166.52</v>
    </nc>
  </rcc>
  <rcc rId="5126" sId="4" numFmtId="4">
    <nc r="L57">
      <v>1166.52</v>
    </nc>
  </rcc>
  <rcc rId="5127" sId="4" numFmtId="4">
    <nc r="I60">
      <v>2340</v>
    </nc>
  </rcc>
  <rcc rId="5128" sId="4" numFmtId="4">
    <nc r="I148">
      <v>800</v>
    </nc>
  </rcc>
  <rcc rId="5129" sId="4" numFmtId="4">
    <nc r="J148">
      <v>250</v>
    </nc>
  </rcc>
  <rcc rId="5130" sId="4" numFmtId="4">
    <nc r="K148">
      <v>218.16</v>
    </nc>
  </rcc>
  <rcc rId="5131" sId="4" numFmtId="4">
    <nc r="L148">
      <v>218.16</v>
    </nc>
  </rcc>
  <rcc rId="5132" sId="4" numFmtId="4">
    <nc r="I155">
      <v>200</v>
    </nc>
  </rcc>
  <rcc rId="5133" sId="4">
    <nc r="A361" t="inlineStr">
      <is>
        <t>Viršininkas</t>
      </is>
    </nc>
  </rcc>
  <rcc rId="5134" sId="4">
    <nc r="K361" t="inlineStr">
      <is>
        <t>Vidmantas Pupininkas</t>
      </is>
    </nc>
  </rcc>
  <rcc rId="5135" sId="4">
    <nc r="A364" t="inlineStr">
      <is>
        <t>Buhalterė</t>
      </is>
    </nc>
  </rcc>
  <rcc rId="5136" sId="4">
    <nc r="K364" t="inlineStr">
      <is>
        <t>Nijolė Jukavičienė</t>
      </is>
    </nc>
  </rcc>
  <rfmt sheetId="4" sqref="K364" start="0" length="2147483647">
    <dxf>
      <font/>
    </dxf>
  </rfmt>
  <rcc rId="5137" sId="4" odxf="1" dxf="1">
    <nc r="E17" t="inlineStr">
      <is>
        <t>Sveikos, švarios ir saugios gyvenamosios aplinkos kūrimo programa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dn rId="0" localSheetId="1" customView="1" name="Z_305FBAD0_E896_4D47_AEAE_AC6B69F47B4E_.wvu.PrintTitles" hidden="1" oldHidden="1">
    <formula>'f2'!$19:$25</formula>
  </rdn>
  <rdn rId="0" localSheetId="1" customView="1" name="Z_305FBAD0_E896_4D47_AEAE_AC6B69F47B4E_.wvu.Cols" hidden="1" oldHidden="1">
    <formula>'f2'!$M:$P</formula>
  </rdn>
  <rdn rId="0" localSheetId="2" customView="1" name="Z_305FBAD0_E896_4D47_AEAE_AC6B69F47B4E_.wvu.PrintTitles" hidden="1" oldHidden="1">
    <formula>'f2 (2)'!$19:$25</formula>
  </rdn>
  <rdn rId="0" localSheetId="2" customView="1" name="Z_305FBAD0_E896_4D47_AEAE_AC6B69F47B4E_.wvu.Cols" hidden="1" oldHidden="1">
    <formula>'f2 (2)'!$M:$P</formula>
  </rdn>
  <rdn rId="0" localSheetId="3" customView="1" name="Z_305FBAD0_E896_4D47_AEAE_AC6B69F47B4E_.wvu.PrintTitles" hidden="1" oldHidden="1">
    <formula>'f2 (3)'!$19:$25</formula>
  </rdn>
  <rdn rId="0" localSheetId="3" customView="1" name="Z_305FBAD0_E896_4D47_AEAE_AC6B69F47B4E_.wvu.Cols" hidden="1" oldHidden="1">
    <formula>'f2 (3)'!$M:$P</formula>
  </rdn>
  <rdn rId="0" localSheetId="4" customView="1" name="Z_305FBAD0_E896_4D47_AEAE_AC6B69F47B4E_.wvu.PrintTitles" hidden="1" oldHidden="1">
    <formula>'F2 _20190101'!$19:$29</formula>
  </rdn>
  <rdn rId="0" localSheetId="4" customView="1" name="Z_305FBAD0_E896_4D47_AEAE_AC6B69F47B4E_.wvu.Cols" hidden="1" oldHidden="1">
    <formula>'F2 _20190101'!$M:$P</formula>
  </rdn>
  <rcv guid="{305FBAD0-E896-4D47-AEAE-AC6B69F47B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topLeftCell="A311" zoomScaleNormal="100" zoomScaleSheetLayoutView="120" workbookViewId="0">
      <selection activeCell="Q364" sqref="Q3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751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740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752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62" t="s">
        <v>750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745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744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367" t="s">
        <v>741</v>
      </c>
      <c r="J25" s="365" t="s">
        <v>742</v>
      </c>
      <c r="K25" s="366" t="s">
        <v>743</v>
      </c>
      <c r="L25" s="366" t="s">
        <v>743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3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363500</v>
      </c>
      <c r="J30" s="369">
        <f>SUM(J31+J42+J61+J82+J89+J109+J131+J150+J160)</f>
        <v>181700</v>
      </c>
      <c r="K30" s="370">
        <f>SUM(K31+K42+K61+K82+K89+K109+K131+K150+K160)</f>
        <v>179204.17999999996</v>
      </c>
      <c r="L30" s="369">
        <f>SUM(L31+L42+L61+L82+L89+L109+L131+L150+L160)</f>
        <v>179204.17999999996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346560</v>
      </c>
      <c r="J31" s="369">
        <f>SUM(J32+J38)</f>
        <v>173320</v>
      </c>
      <c r="K31" s="371">
        <f>SUM(K32+K38)</f>
        <v>173315.36</v>
      </c>
      <c r="L31" s="372">
        <f>SUM(L32+L38)</f>
        <v>173315.36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341600</v>
      </c>
      <c r="J32" s="373">
        <f t="shared" ref="J32:L34" si="0">SUM(J33)</f>
        <v>170800</v>
      </c>
      <c r="K32" s="374">
        <f t="shared" si="0"/>
        <v>170800</v>
      </c>
      <c r="L32" s="373">
        <f t="shared" si="0"/>
        <v>170800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341600</v>
      </c>
      <c r="J33" s="369">
        <f t="shared" si="0"/>
        <v>170800</v>
      </c>
      <c r="K33" s="369">
        <f t="shared" si="0"/>
        <v>170800</v>
      </c>
      <c r="L33" s="369">
        <f t="shared" si="0"/>
        <v>170800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341600</v>
      </c>
      <c r="J34" s="374">
        <f t="shared" si="0"/>
        <v>170800</v>
      </c>
      <c r="K34" s="374">
        <f t="shared" si="0"/>
        <v>170800</v>
      </c>
      <c r="L34" s="374">
        <f t="shared" si="0"/>
        <v>170800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341600</v>
      </c>
      <c r="J35" s="376">
        <v>170800</v>
      </c>
      <c r="K35" s="376">
        <v>170800</v>
      </c>
      <c r="L35" s="376">
        <v>170800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4960</v>
      </c>
      <c r="J38" s="373">
        <f t="shared" ref="J38:L39" si="2">J39</f>
        <v>2520</v>
      </c>
      <c r="K38" s="374">
        <f t="shared" si="2"/>
        <v>2515.36</v>
      </c>
      <c r="L38" s="373">
        <f t="shared" si="2"/>
        <v>2515.36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4960</v>
      </c>
      <c r="J39" s="373">
        <f t="shared" si="2"/>
        <v>2520</v>
      </c>
      <c r="K39" s="373">
        <f t="shared" si="2"/>
        <v>2515.36</v>
      </c>
      <c r="L39" s="373">
        <f t="shared" si="2"/>
        <v>2515.36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4960</v>
      </c>
      <c r="J40" s="373">
        <f>J41</f>
        <v>2520</v>
      </c>
      <c r="K40" s="373">
        <f>K41</f>
        <v>2515.36</v>
      </c>
      <c r="L40" s="373">
        <f>L41</f>
        <v>2515.36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4960</v>
      </c>
      <c r="J41" s="376">
        <v>2520</v>
      </c>
      <c r="K41" s="376">
        <v>2515.36</v>
      </c>
      <c r="L41" s="376">
        <v>2515.36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15940</v>
      </c>
      <c r="J42" s="379">
        <f t="shared" ref="J42:L44" si="3">J43</f>
        <v>7950</v>
      </c>
      <c r="K42" s="378">
        <f t="shared" si="3"/>
        <v>5645.74</v>
      </c>
      <c r="L42" s="378">
        <f t="shared" si="3"/>
        <v>5645.74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15940</v>
      </c>
      <c r="J43" s="374">
        <f t="shared" si="3"/>
        <v>7950</v>
      </c>
      <c r="K43" s="373">
        <f t="shared" si="3"/>
        <v>5645.74</v>
      </c>
      <c r="L43" s="374">
        <f t="shared" si="3"/>
        <v>5645.74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15940</v>
      </c>
      <c r="J44" s="374">
        <f t="shared" si="3"/>
        <v>7950</v>
      </c>
      <c r="K44" s="380">
        <f t="shared" si="3"/>
        <v>5645.74</v>
      </c>
      <c r="L44" s="380">
        <f t="shared" si="3"/>
        <v>5645.74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15940</v>
      </c>
      <c r="J45" s="381">
        <f>SUM(J46:J60)</f>
        <v>7950</v>
      </c>
      <c r="K45" s="382">
        <f>SUM(K46:K60)</f>
        <v>5645.74</v>
      </c>
      <c r="L45" s="382">
        <f>SUM(L46:L60)</f>
        <v>5645.74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/>
      <c r="J47" s="376"/>
      <c r="K47" s="376"/>
      <c r="L47" s="37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200</v>
      </c>
      <c r="J48" s="376">
        <v>80</v>
      </c>
      <c r="K48" s="376">
        <v>46.95</v>
      </c>
      <c r="L48" s="376">
        <v>46.95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6550</v>
      </c>
      <c r="J49" s="376">
        <v>3350</v>
      </c>
      <c r="K49" s="376">
        <v>3350.2</v>
      </c>
      <c r="L49" s="376">
        <v>3350.2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/>
      <c r="J50" s="376"/>
      <c r="K50" s="376"/>
      <c r="L50" s="37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/>
      <c r="J51" s="376"/>
      <c r="K51" s="376"/>
      <c r="L51" s="37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1000</v>
      </c>
      <c r="J54" s="376">
        <v>400</v>
      </c>
      <c r="K54" s="376">
        <v>27.79</v>
      </c>
      <c r="L54" s="376">
        <v>27.79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/>
      <c r="J55" s="376"/>
      <c r="K55" s="376"/>
      <c r="L55" s="376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6100</v>
      </c>
      <c r="J57" s="376">
        <v>3990</v>
      </c>
      <c r="K57" s="376">
        <v>2220.8000000000002</v>
      </c>
      <c r="L57" s="376">
        <v>2220.8000000000002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/>
      <c r="J58" s="376"/>
      <c r="K58" s="376"/>
      <c r="L58" s="376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/>
      <c r="J59" s="376"/>
      <c r="K59" s="376"/>
      <c r="L59" s="37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2090</v>
      </c>
      <c r="J60" s="376">
        <v>130</v>
      </c>
      <c r="K60" s="376"/>
      <c r="L60" s="376"/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800</v>
      </c>
      <c r="J131" s="385">
        <f>SUM(J132+J137+J145)</f>
        <v>430</v>
      </c>
      <c r="K131" s="374">
        <f>SUM(K132+K137+K145)</f>
        <v>243.08</v>
      </c>
      <c r="L131" s="373">
        <f>SUM(L132+L137+L145)</f>
        <v>243.08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800</v>
      </c>
      <c r="J145" s="385">
        <f t="shared" ref="J145:L146" si="23">J146</f>
        <v>430</v>
      </c>
      <c r="K145" s="374">
        <f t="shared" si="23"/>
        <v>243.08</v>
      </c>
      <c r="L145" s="373">
        <f t="shared" si="23"/>
        <v>243.08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800</v>
      </c>
      <c r="J146" s="395">
        <f t="shared" si="23"/>
        <v>430</v>
      </c>
      <c r="K146" s="382">
        <f t="shared" si="23"/>
        <v>243.08</v>
      </c>
      <c r="L146" s="381">
        <f t="shared" si="23"/>
        <v>243.08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800</v>
      </c>
      <c r="J147" s="385">
        <f>SUM(J148:J149)</f>
        <v>430</v>
      </c>
      <c r="K147" s="374">
        <f>SUM(K148:K149)</f>
        <v>243.08</v>
      </c>
      <c r="L147" s="373">
        <f>SUM(L148:L149)</f>
        <v>243.08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800</v>
      </c>
      <c r="J148" s="396">
        <v>430</v>
      </c>
      <c r="K148" s="396">
        <v>243.08</v>
      </c>
      <c r="L148" s="396">
        <v>243.08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200</v>
      </c>
      <c r="J150" s="387">
        <f>J151</f>
        <v>0</v>
      </c>
      <c r="K150" s="388">
        <f>K151</f>
        <v>0</v>
      </c>
      <c r="L150" s="384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200</v>
      </c>
      <c r="J151" s="387">
        <f>J152+J157</f>
        <v>0</v>
      </c>
      <c r="K151" s="388">
        <f>K152+K157</f>
        <v>0</v>
      </c>
      <c r="L151" s="384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200</v>
      </c>
      <c r="J152" s="385">
        <f>J153</f>
        <v>0</v>
      </c>
      <c r="K152" s="374">
        <f>K153</f>
        <v>0</v>
      </c>
      <c r="L152" s="373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200</v>
      </c>
      <c r="J153" s="388">
        <f t="shared" ref="J153:L153" si="24">SUM(J154:J156)</f>
        <v>0</v>
      </c>
      <c r="K153" s="388">
        <f t="shared" si="24"/>
        <v>0</v>
      </c>
      <c r="L153" s="388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>
        <v>200</v>
      </c>
      <c r="J155" s="400"/>
      <c r="K155" s="400"/>
      <c r="L155" s="400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0</v>
      </c>
      <c r="J176" s="404">
        <f>SUM(J177+J229+J294)</f>
        <v>0</v>
      </c>
      <c r="K176" s="370">
        <f>SUM(K177+K229+K294)</f>
        <v>0</v>
      </c>
      <c r="L176" s="369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0</v>
      </c>
      <c r="J177" s="384">
        <f>SUM(J178+J200+J207+J219+J223)</f>
        <v>0</v>
      </c>
      <c r="K177" s="384">
        <f>SUM(K178+K200+K207+K219+K223)</f>
        <v>0</v>
      </c>
      <c r="L177" s="384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0</v>
      </c>
      <c r="J178" s="385">
        <f>SUM(J179+J182+J187+J192+J197)</f>
        <v>0</v>
      </c>
      <c r="K178" s="374">
        <f>SUM(K179+K182+K187+K192+K197)</f>
        <v>0</v>
      </c>
      <c r="L178" s="373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0</v>
      </c>
      <c r="J187" s="385">
        <f>J188</f>
        <v>0</v>
      </c>
      <c r="K187" s="374">
        <f>K188</f>
        <v>0</v>
      </c>
      <c r="L187" s="373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0</v>
      </c>
      <c r="J188" s="373">
        <f>SUM(J189:J191)</f>
        <v>0</v>
      </c>
      <c r="K188" s="373">
        <f>SUM(K189:K191)</f>
        <v>0</v>
      </c>
      <c r="L188" s="373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/>
      <c r="J189" s="377"/>
      <c r="K189" s="377"/>
      <c r="L189" s="405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/>
      <c r="J190" s="377"/>
      <c r="K190" s="377"/>
      <c r="L190" s="37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0</v>
      </c>
      <c r="J197" s="385">
        <f t="shared" ref="J197:L198" si="29">J198</f>
        <v>0</v>
      </c>
      <c r="K197" s="374">
        <f t="shared" si="29"/>
        <v>0</v>
      </c>
      <c r="L197" s="373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0</v>
      </c>
      <c r="J198" s="374">
        <f t="shared" si="29"/>
        <v>0</v>
      </c>
      <c r="K198" s="374">
        <f t="shared" si="29"/>
        <v>0</v>
      </c>
      <c r="L198" s="374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/>
      <c r="J199" s="377"/>
      <c r="K199" s="377"/>
      <c r="L199" s="37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363500</v>
      </c>
      <c r="J359" s="413">
        <f>SUM(J30+J176)</f>
        <v>181700</v>
      </c>
      <c r="K359" s="413">
        <f>SUM(K30+K176)</f>
        <v>179204.17999999996</v>
      </c>
      <c r="L359" s="413">
        <f>SUM(L30+L176)</f>
        <v>179204.17999999996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746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747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56" t="s">
        <v>133</v>
      </c>
      <c r="L362" s="456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748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749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4" t="s">
        <v>737</v>
      </c>
      <c r="E365" s="465"/>
      <c r="F365" s="465"/>
      <c r="G365" s="465"/>
      <c r="H365" s="353"/>
      <c r="I365" s="186" t="s">
        <v>132</v>
      </c>
      <c r="J365" s="297"/>
      <c r="K365" s="456" t="s">
        <v>133</v>
      </c>
      <c r="L365" s="456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 topLeftCell="A311">
      <selection activeCell="Q364" sqref="Q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2019-04-15T12:07:45Z</cp:lastPrinted>
  <dcterms:created xsi:type="dcterms:W3CDTF">2004-04-07T10:43:01Z</dcterms:created>
  <dcterms:modified xsi:type="dcterms:W3CDTF">2019-07-12T08:55:14Z</dcterms:modified>
</cp:coreProperties>
</file>