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L208" s="1"/>
  <c r="K209"/>
  <c r="K208" s="1"/>
  <c r="J209"/>
  <c r="J208" s="1"/>
  <c r="I209"/>
  <c r="I208" s="1"/>
  <c r="I207" s="1"/>
  <c r="L202"/>
  <c r="K202"/>
  <c r="K201" s="1"/>
  <c r="K200" s="1"/>
  <c r="J202"/>
  <c r="J201" s="1"/>
  <c r="J200" s="1"/>
  <c r="I201"/>
  <c r="I200" s="1"/>
  <c r="L201"/>
  <c r="L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K65" s="1"/>
  <c r="K64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L176" i="2"/>
  <c r="L93"/>
  <c r="L31"/>
  <c r="L176" i="1"/>
  <c r="K109"/>
  <c r="K227"/>
  <c r="K205"/>
  <c r="K93"/>
  <c r="I287" i="2" l="1"/>
  <c r="I176"/>
  <c r="L312" i="3"/>
  <c r="J312"/>
  <c r="K287" i="2"/>
  <c r="J30" i="4"/>
  <c r="I287" i="1"/>
  <c r="K65" i="3"/>
  <c r="K64" s="1"/>
  <c r="J65" i="1"/>
  <c r="J64" s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J165" s="1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175" i="2" l="1"/>
  <c r="J311" i="3"/>
  <c r="K286" i="2"/>
  <c r="I226"/>
  <c r="K175"/>
  <c r="K174" s="1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<sst xmlns="http://schemas.openxmlformats.org/spreadsheetml/2006/main" count="2013" uniqueCount="753">
  <si>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</si>
  <si>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</si>
  <si>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</si>
  <si>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</si>
  <si>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</si>
  <si>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</si>
  <si>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</si>
  <si>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</si>
  <si>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</si>
  <si>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</si>
  <si>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</si>
  <si>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</si>
  <si>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</si>
  <si>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</si>
  <si>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</si>
  <si>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</si>
  <si>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</si>
  <si>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</si>
  <si>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</si>
  <si>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</si>
  <si>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</si>
  <si>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</si>
  <si>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</si>
  <si>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</si>
  <si>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</si>
  <si>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</si>
  <si>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</si>
  <si>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</si>
  <si>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</si>
  <si>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</si>
  <si>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</si>
  <si>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</si>
  <si>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</si>
  <si>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</si>
  <si>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</si>
  <si>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</si>
  <si>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</si>
  <si>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</si>
  <si>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</si>
  <si>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</si>
  <si>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</si>
  <si>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</si>
  <si>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</si>
  <si>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</si>
  <si>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</si>
  <si>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</si>
  <si>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</si>
  <si>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</si>
  <si>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</si>
  <si>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</si>
  <si>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</si>
  <si>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</si>
  <si>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</si>
  <si>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</si>
  <si>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</si>
  <si>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</si>
  <si>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</si>
  <si>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</si>
  <si>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</si>
  <si>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</si>
  <si>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</si>
  <si>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</si>
  <si>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</si>
  <si>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</si>
  <si>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</si>
  <si>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</si>
  <si>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</si>
  <si>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</si>
  <si>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</si>
  <si>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</si>
  <si>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</si>
  <si>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</si>
  <si>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</si>
  <si>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</si>
  <si>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</si>
  <si>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</si>
  <si>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</si>
  <si>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</si>
  <si>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</si>
  <si>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</si>
  <si>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</si>
  <si>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</si>
  <si>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</si>
  <si>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</si>
  <si>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</si>
  <si>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</si>
  <si>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</si>
  <si>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</si>
  <si>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</si>
  <si>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</si>
  <si>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</si>
  <si>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</si>
  <si>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</si>
  <si>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</si>
  <si>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</si>
  <si>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</si>
  <si>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</si>
  <si>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</si>
  <si>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</si>
  <si>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</si>
  <si>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</si>
  <si>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</si>
  <si>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</si>
  <si>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</si>
  <si>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</si>
  <si>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</si>
  <si>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</si>
  <si>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</si>
  <si>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</si>
  <si>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</si>
  <si>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</si>
  <si>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</si>
  <si>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</si>
  <si>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</si>
  <si>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</si>
  <si>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</si>
  <si>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</si>
  <si>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</si>
  <si>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</si>
  <si>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</si>
  <si>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</si>
  <si>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</si>
  <si>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</si>
  <si>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</si>
  <si>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</si>
  <si>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</si>
  <si>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</si>
  <si>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</si>
  <si>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</si>
  <si>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</si>
  <si>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</si>
  <si>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</si>
  <si>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</si>
  <si>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</si>
  <si>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</si>
  <si>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</si>
  <si>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</si>
  <si>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</si>
  <si>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</si>
  <si>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</si>
  <si>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</si>
  <si>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</si>
  <si>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</si>
  <si>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</si>
  <si>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</si>
  <si>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</si>
  <si>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</si>
  <si>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</si>
  <si>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</si>
  <si>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</si>
  <si>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</si>
  <si>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</si>
  <si>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</si>
  <si>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</si>
  <si>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</si>
  <si>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</si>
  <si>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</si>
  <si>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</si>
  <si>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</si>
  <si>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</si>
  <si>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</si>
  <si>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</si>
  <si>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</si>
  <si>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</si>
  <si>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</si>
  <si>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</si>
  <si>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</si>
  <si>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</si>
  <si>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</si>
  <si>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</si>
  <si>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</si>
  <si>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</si>
  <si>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</si>
  <si>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</si>
  <si>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</si>
  <si>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</si>
  <si>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</si>
  <si>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</si>
  <si>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</si>
  <si>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</si>
  <si>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</si>
  <si>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</si>
  <si>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</si>
  <si>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</si>
  <si>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</si>
  <si>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</si>
  <si>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</si>
  <si>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</si>
  <si>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</si>
  <si>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</si>
  <si>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</si>
  <si>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</si>
  <si>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</si>
  <si>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</si>
  <si>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</si>
  <si>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</si>
  <si>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</si>
  <si>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</si>
  <si>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</si>
  <si>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</si>
  <si>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</si>
  <si>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</si>
  <si>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</si>
  <si>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</si>
  <si>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</si>
  <si>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</si>
  <si>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</si>
  <si>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</si>
  <si>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</si>
  <si>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</si>
  <si>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</si>
  <si>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</si>
  <si>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</si>
  <si>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</si>
  <si>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</si>
  <si>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</si>
  <si>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</si>
  <si>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</si>
  <si>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</si>
  <si>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</si>
  <si>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</si>
  <si>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</si>
  <si>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</si>
  <si>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</si>
  <si>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</si>
  <si>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</si>
  <si>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</si>
  <si>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</si>
  <si>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</si>
  <si>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</si>
  <si>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</si>
  <si>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</si>
  <si>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</si>
  <si>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</si>
  <si>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</si>
  <si>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</si>
  <si>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</si>
  <si>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</si>
  <si>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</si>
  <si>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</si>
  <si>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</si>
  <si>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</si>
  <si>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</si>
  <si>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</si>
  <si>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</si>
  <si>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</si>
  <si>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</si>
  <si>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</si>
  <si>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</si>
  <si>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</si>
  <si>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</si>
  <si>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</si>
  <si>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</si>
  <si>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</si>
  <si>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</si>
  <si>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</si>
  <si>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</si>
  <si>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</si>
  <si>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</si>
  <si>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</si>
  <si>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</si>
  <si>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</si>
  <si>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</si>
  <si>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</si>
  <si>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</si>
  <si>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</si>
  <si>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</si>
  <si>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</si>
  <si>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</si>
  <si>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</si>
  <si>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</si>
  <si>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</si>
  <si>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</si>
  <si>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</si>
  <si>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</si>
  <si>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</si>
  <si>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</si>
  <si>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</si>
  <si>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</si>
  <si>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</si>
  <si>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</si>
  <si>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</si>
  <si>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</si>
  <si>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</si>
  <si>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</si>
  <si>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</si>
  <si>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</si>
  <si>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</si>
  <si>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</si>
  <si>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</si>
  <si>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</si>
  <si>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</si>
  <si>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</si>
  <si>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</si>
  <si>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</si>
  <si>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</si>
  <si>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</si>
  <si>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</si>
  <si>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</si>
  <si>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</si>
  <si>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</si>
  <si>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</si>
  <si>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</si>
  <si>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</si>
  <si>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</si>
  <si>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</si>
  <si>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</si>
  <si>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</si>
  <si>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</si>
  <si>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</si>
  <si>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</si>
  <si>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</si>
  <si>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</si>
  <si>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</si>
  <si>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</si>
  <si>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</si>
  <si>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</si>
  <si>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</si>
  <si>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</si>
  <si>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</si>
  <si>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</si>
  <si>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</si>
  <si>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</si>
  <si>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</si>
  <si>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</si>
  <si>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</si>
  <si>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</si>
  <si>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</si>
  <si>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</si>
  <si>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</si>
  <si>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</si>
  <si>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</si>
  <si>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</si>
  <si>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</si>
  <si>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</si>
  <si>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</si>
  <si>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</si>
  <si>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</si>
  <si>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</si>
  <si>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</si>
  <si>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</si>
  <si>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</si>
  <si>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</si>
  <si>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</si>
  <si>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</si>
  <si>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</si>
  <si>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</si>
  <si>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</si>
  <si>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</si>
  <si>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</si>
  <si>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</si>
  <si>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</si>
  <si>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</si>
  <si>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</si>
  <si>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</si>
  <si>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</si>
  <si>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</si>
  <si>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</si>
  <si>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</si>
  <si>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</si>
  <si>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</si>
  <si>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</si>
  <si>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</si>
  <si>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</si>
  <si>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</si>
  <si>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</si>
  <si>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</si>
  <si>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</si>
  <si>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</si>
  <si>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</si>
  <si>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</si>
  <si>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</si>
  <si>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</si>
  <si>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</si>
  <si>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</si>
  <si>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</si>
  <si>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</si>
  <si>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</si>
  <si>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</si>
  <si>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</si>
  <si>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</si>
  <si>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</si>
  <si>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</si>
  <si>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</si>
  <si>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</si>
  <si>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</si>
  <si>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</si>
  <si>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</si>
  <si>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</si>
  <si>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</si>
  <si>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</si>
  <si>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</si>
  <si>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</si>
  <si>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</si>
  <si>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</si>
  <si>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</si>
  <si>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</si>
  <si>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</si>
  <si>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</si>
  <si>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</si>
  <si>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</si>
  <si>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</si>
  <si>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</si>
  <si>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</si>
  <si>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</si>
  <si>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</si>
  <si>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</si>
  <si>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</si>
  <si>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</si>
  <si>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</si>
  <si>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</si>
  <si>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</si>
  <si>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</si>
  <si>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</si>
  <si>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</si>
  <si>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</si>
  <si>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</si>
  <si>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</si>
  <si>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</si>
  <si>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</si>
  <si>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</si>
  <si>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</si>
  <si>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</si>
  <si>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</si>
  <si>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</si>
  <si>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</si>
  <si>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</si>
  <si>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</si>
  <si>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</si>
  <si>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</si>
  <si>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</si>
  <si>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</si>
  <si>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</si>
  <si>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</si>
  <si>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</si>
  <si>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</si>
  <si>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</si>
  <si>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</si>
  <si>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</si>
  <si>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</si>
  <si>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</si>
  <si>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</si>
  <si>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</si>
  <si>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</si>
  <si>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</si>
  <si>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</si>
  <si>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</si>
  <si>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</si>
  <si>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</si>
  <si>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</si>
  <si>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</si>
  <si>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</si>
  <si>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</si>
  <si>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</si>
  <si>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</si>
  <si>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</si>
  <si>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</si>
  <si>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</si>
  <si>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</si>
  <si>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</si>
  <si>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</si>
  <si>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</si>
  <si>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</si>
  <si>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</si>
  <si>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</si>
  <si>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</si>
  <si>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</si>
  <si>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</si>
  <si>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</si>
  <si>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</si>
  <si>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</si>
  <si>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</si>
  <si>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</si>
  <si>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</si>
  <si>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</si>
  <si>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</si>
  <si>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</si>
  <si>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</si>
  <si>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</si>
  <si>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</si>
  <si>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</si>
  <si>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</si>
  <si>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</si>
  <si>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</si>
  <si>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</si>
  <si>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</si>
  <si>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</si>
  <si>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</si>
  <si>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</si>
  <si>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</si>
  <si>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</si>
  <si>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</si>
  <si>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</si>
  <si>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</si>
  <si>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</si>
  <si>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</si>
  <si>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</si>
  <si>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</si>
  <si>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</si>
  <si>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</si>
  <si>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</si>
  <si>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</si>
  <si>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</si>
  <si>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</si>
  <si>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</si>
  <si>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</si>
  <si>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</si>
  <si>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</si>
  <si>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</si>
  <si>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</si>
  <si>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</si>
  <si>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</si>
  <si>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</si>
  <si>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</si>
  <si>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</si>
  <si>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</si>
  <si>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</si>
  <si>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</si>
  <si>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</si>
  <si>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</si>
  <si>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</si>
  <si>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</si>
  <si>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</si>
  <si>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</si>
  <si>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</si>
  <si>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</si>
  <si>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</si>
  <si>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</si>
  <si>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</si>
  <si>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</si>
  <si>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</si>
  <si>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</si>
  <si>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</si>
  <si>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</si>
  <si>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</si>
  <si>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</si>
  <si>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</si>
  <si>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</si>
  <si>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</si>
  <si>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</si>
  <si>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</si>
  <si>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</si>
  <si>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</si>
  <si>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</si>
  <si>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</si>
  <si>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</si>
  <si>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</si>
  <si>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</si>
  <si>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</si>
  <si>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</si>
  <si>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</si>
  <si>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</si>
  <si>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</si>
  <si>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</si>
  <si>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</si>
  <si>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</si>
  <si>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</si>
  <si>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</si>
  <si>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</si>
  <si>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</si>
  <si>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</si>
  <si>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</si>
  <si>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</si>
  <si>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</si>
  <si>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</si>
  <si>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</si>
  <si>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</si>
  <si>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</si>
  <si>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</si>
  <si>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</si>
  <si>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</si>
  <si>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</si>
  <si>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</si>
  <si>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</si>
  <si>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</si>
  <si>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</si>
  <si>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</si>
  <si>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</si>
  <si>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</si>
  <si>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</si>
  <si>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</si>
  <si>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</si>
  <si>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</si>
  <si>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</si>
  <si>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</si>
  <si>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</si>
  <si>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</si>
  <si>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</si>
  <si>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</si>
  <si>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</si>
  <si>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</si>
  <si>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</si>
  <si>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</si>
  <si>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</si>
  <si>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</si>
  <si>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</si>
  <si>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</si>
  <si>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</si>
  <si>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</si>
  <si>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</si>
  <si>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</si>
  <si>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</si>
  <si>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</si>
  <si>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</si>
  <si>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</si>
  <si>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</si>
  <si>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</si>
  <si>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</si>
  <si>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</si>
  <si>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</si>
  <si>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</si>
  <si>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</si>
  <si>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</si>
  <si>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</si>
  <si>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</si>
  <si>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</si>
  <si>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</si>
  <si>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</si>
  <si>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</si>
  <si>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</si>
  <si>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</si>
  <si>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</si>
  <si>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</si>
  <si>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</si>
  <si>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</si>
  <si>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</si>
  <si>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</si>
  <si>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</si>
  <si>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</si>
  <si>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</si>
  <si>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</si>
  <si>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</si>
  <si>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</si>
  <si>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</si>
  <si>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</si>
  <si>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</si>
  <si>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</si>
  <si>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</si>
  <si>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</si>
  <si>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</si>
  <si>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</si>
  <si>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</si>
  <si>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</si>
  <si>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</si>
  <si>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</si>
  <si>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</si>
  <si>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</si>
  <si>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</si>
  <si>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</si>
  <si>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</si>
  <si>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</si>
  <si>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</si>
  <si>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</si>
  <si>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</si>
  <si>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</si>
  <si>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</si>
  <si>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</si>
  <si>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</si>
  <si>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</si>
  <si>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</si>
  <si>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</si>
  <si>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</si>
  <si>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</si>
  <si>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</si>
  <si>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</si>
  <si>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</si>
  <si>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</si>
  <si>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</si>
  <si>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</si>
  <si>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</si>
  <si>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</si>
  <si>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</si>
  <si>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</si>
  <si>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</si>
  <si>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</si>
  <si>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</si>
  <si>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</si>
  <si>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</si>
  <si>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</si>
  <si>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</si>
  <si>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</si>
  <si>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</si>
  <si>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</si>
  <si>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</si>
  <si>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</si>
  <si>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</si>
  <si>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</si>
  <si>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</si>
  <si>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</si>
  <si>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</si>
  <si>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</si>
  <si>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</si>
  <si>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</si>
  <si>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</si>
  <si>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</si>
  <si>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</si>
  <si>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</si>
  <si>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</si>
  <si>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</si>
  <si>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</si>
  <si>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</si>
  <si>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</si>
  <si>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</si>
  <si>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</si>
  <si>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</si>
  <si>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</si>
  <si>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</si>
  <si>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</si>
  <si>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</si>
  <si>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</si>
  <si>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</si>
  <si>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</si>
  <si>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</si>
  <si>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</si>
  <si>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</si>
  <si>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</si>
  <si>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</si>
  <si>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</si>
  <si>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</si>
  <si>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</si>
  <si>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</si>
  <si>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</si>
  <si>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</si>
  <si>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</si>
  <si>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</si>
  <si>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</si>
  <si>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</si>
  <si>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</si>
  <si>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</si>
  <si>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</si>
  <si>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</si>
  <si>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</si>
  <si>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</si>
  <si>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</si>
  <si>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</si>
  <si>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</si>
  <si>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</si>
  <si>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</si>
  <si>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</si>
  <si>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</si>
  <si>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ketvirtinė</t>
  </si>
  <si>
    <t>03</t>
  </si>
  <si>
    <t>02</t>
  </si>
  <si>
    <t>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</si>
  <si>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</si>
  <si>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</si>
  <si>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</si>
  <si>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</si>
  <si>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</si>
  <si>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</si>
  <si>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5SB</t>
  </si>
  <si>
    <t>2019 M. rugsėjo 30 D.</t>
  </si>
  <si>
    <t>2019-10-17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</si>
</sst>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7" Type="http://schemas.openxmlformats.org/officeDocument/2006/relationships/revisionLog" Target="revisionLog1.xml"/><Relationship Id="rId9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B1987A23-3868-4A51-A294-68C78189DF0C}" diskRevisions="1" revisionId="5268" version="3">
  <header guid="{B4CB4BF6-4B0E-42F7-8755-954C76672613}" dateTime="2019-10-17T14:22:05" maxSheetId="6" userName="Vartotojas" r:id="rId96" minRId="5215" maxRId="5216">
    <sheetIdMap count="5">
      <sheetId val="1"/>
      <sheetId val="2"/>
      <sheetId val="3"/>
      <sheetId val="4"/>
      <sheetId val="5"/>
    </sheetIdMap>
  </header>
  <header guid="{B1987A23-3868-4A51-A294-68C78189DF0C}" dateTime="2019-10-17T16:18:02" maxSheetId="6" userName="Vartotojas" r:id="rId97" minRId="5225" maxRId="526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225" sId="4" numFmtId="4">
    <oc r="J35">
      <v>13570</v>
    </oc>
    <nc r="J35">
      <v>18800</v>
    </nc>
  </rcc>
  <rcc rId="5226" sId="4" numFmtId="4">
    <oc r="K35">
      <v>13567.7</v>
    </oc>
    <nc r="K35">
      <v>18755.03</v>
    </nc>
  </rcc>
  <rcc rId="5227" sId="4" numFmtId="4">
    <oc r="L35">
      <v>13567.7</v>
    </oc>
    <nc r="L35">
      <v>18755.03</v>
    </nc>
  </rcc>
  <rcc rId="5228" sId="4" numFmtId="4">
    <oc r="J41">
      <v>200</v>
    </oc>
    <nc r="J41">
      <v>280</v>
    </nc>
  </rcc>
  <rcc rId="5229" sId="4" numFmtId="4">
    <oc r="K41">
      <v>196.71</v>
    </oc>
    <nc r="K41">
      <v>271.93</v>
    </nc>
  </rcc>
  <rcc rId="5230" sId="4" numFmtId="4">
    <oc r="L41">
      <v>196.71</v>
    </oc>
    <nc r="L41">
      <v>271.93</v>
    </nc>
  </rcc>
  <rcc rId="5231" sId="4" numFmtId="4">
    <oc r="J47">
      <v>50</v>
    </oc>
    <nc r="J47">
      <v>150</v>
    </nc>
  </rcc>
  <rcc rId="5232" sId="4" numFmtId="4">
    <oc r="K47">
      <v>33.4</v>
    </oc>
    <nc r="K47">
      <v>56.59</v>
    </nc>
  </rcc>
  <rcc rId="5233" sId="4" numFmtId="4">
    <oc r="L47">
      <v>33.4</v>
    </oc>
    <nc r="L47">
      <v>56.59</v>
    </nc>
  </rcc>
  <rcc rId="5234" sId="4" numFmtId="4">
    <oc r="J48">
      <v>30</v>
    </oc>
    <nc r="J48">
      <v>40</v>
    </nc>
  </rcc>
  <rcc rId="5235" sId="4" numFmtId="4">
    <oc r="K48">
      <v>19.79</v>
    </oc>
    <nc r="K48">
      <v>28.82</v>
    </nc>
  </rcc>
  <rcc rId="5236" sId="4" numFmtId="4">
    <oc r="L48">
      <v>19.79</v>
    </oc>
    <nc r="L48">
      <v>28.82</v>
    </nc>
  </rcc>
  <rcc rId="5237" sId="4" numFmtId="4">
    <oc r="J49">
      <v>2900</v>
    </oc>
    <nc r="J49">
      <v>4900</v>
    </nc>
  </rcc>
  <rcc rId="5238" sId="4" numFmtId="4">
    <oc r="K49">
      <v>2563.71</v>
    </oc>
    <nc r="K49">
      <v>3147.7</v>
    </nc>
  </rcc>
  <rcc rId="5239" sId="4" numFmtId="4">
    <oc r="L49">
      <v>2563.71</v>
    </oc>
    <nc r="L49">
      <v>3147.7</v>
    </nc>
  </rcc>
  <rcc rId="5240" sId="4" numFmtId="4">
    <nc r="J50">
      <v>4420</v>
    </nc>
  </rcc>
  <rcc rId="5241" sId="4" numFmtId="4">
    <oc r="I51">
      <v>50</v>
    </oc>
    <nc r="I51">
      <v>720</v>
    </nc>
  </rcc>
  <rcc rId="5242" sId="4" numFmtId="4">
    <oc r="J51">
      <v>50</v>
    </oc>
    <nc r="J51">
      <v>720</v>
    </nc>
  </rcc>
  <rcc rId="5243" sId="4" numFmtId="4">
    <oc r="K51">
      <v>48</v>
    </oc>
    <nc r="K51">
      <v>720</v>
    </nc>
  </rcc>
  <rcc rId="5244" sId="4" numFmtId="4">
    <oc r="L51">
      <v>48</v>
    </oc>
    <nc r="L51">
      <v>720</v>
    </nc>
  </rcc>
  <rcc rId="5245" sId="4" numFmtId="4">
    <oc r="J54">
      <v>1020</v>
    </oc>
    <nc r="J54">
      <v>4100</v>
    </nc>
  </rcc>
  <rcc rId="5246" sId="4" numFmtId="4">
    <oc r="J57">
      <v>580</v>
    </oc>
    <nc r="J57">
      <v>590</v>
    </nc>
  </rcc>
  <rcc rId="5247" sId="4" numFmtId="4">
    <oc r="I58">
      <v>550</v>
    </oc>
    <nc r="I58">
      <v>750</v>
    </nc>
  </rcc>
  <rcc rId="5248" sId="4" numFmtId="4">
    <oc r="J58">
      <v>520</v>
    </oc>
    <nc r="J58">
      <v>750</v>
    </nc>
  </rcc>
  <rcc rId="5249" sId="4" numFmtId="4">
    <oc r="K58">
      <v>465.77</v>
    </oc>
    <nc r="K58">
      <v>728.28</v>
    </nc>
  </rcc>
  <rcc rId="5250" sId="4" numFmtId="4">
    <oc r="L58">
      <v>465.77</v>
    </oc>
    <nc r="L58">
      <v>728.28</v>
    </nc>
  </rcc>
  <rcc rId="5251" sId="4" numFmtId="4">
    <oc r="J59">
      <v>230</v>
    </oc>
    <nc r="J59">
      <v>280</v>
    </nc>
  </rcc>
  <rcc rId="5252" sId="4" numFmtId="4">
    <oc r="K59">
      <v>223.28</v>
    </oc>
    <nc r="K59">
      <v>249.28</v>
    </nc>
  </rcc>
  <rcc rId="5253" sId="4" numFmtId="4">
    <oc r="L59">
      <v>223.28</v>
    </oc>
    <nc r="L59">
      <v>249.28</v>
    </nc>
  </rcc>
  <rcc rId="5254" sId="4" numFmtId="4">
    <oc r="I60">
      <v>5680</v>
    </oc>
    <nc r="I60">
      <v>4810</v>
    </nc>
  </rcc>
  <rcc rId="5255" sId="4" numFmtId="4">
    <oc r="J60">
      <v>1890</v>
    </oc>
    <nc r="J60">
      <v>2820</v>
    </nc>
  </rcc>
  <rcc rId="5256" sId="4" numFmtId="4">
    <oc r="K60">
      <v>711.76</v>
    </oc>
    <nc r="K60">
      <v>892.31</v>
    </nc>
  </rcc>
  <rcc rId="5257" sId="4" numFmtId="4">
    <oc r="L60">
      <v>711.76</v>
    </oc>
    <nc r="L60">
      <v>892.31</v>
    </nc>
  </rcc>
  <rcc rId="5258" sId="4" numFmtId="4">
    <oc r="J148">
      <v>1200</v>
    </oc>
    <nc r="J148">
      <v>1300</v>
    </nc>
  </rcc>
  <rcc rId="5259" sId="4" numFmtId="4">
    <nc r="K189">
      <v>51600</v>
    </nc>
  </rcc>
  <rcc rId="5260" sId="4" numFmtId="4">
    <nc r="L189">
      <v>51600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215" sId="4">
    <oc r="A9" t="inlineStr">
      <is>
        <t>2019 M. birželio 30 D.</t>
      </is>
    </oc>
    <nc r="A9" t="inlineStr">
      <is>
        <t>2019 M. rugsėjo 30 D.</t>
      </is>
    </nc>
  </rcc>
  <rcc rId="5216" sId="4">
    <oc r="G15" t="inlineStr">
      <is>
        <t>2019-07-12 Nr. _________</t>
      </is>
    </oc>
    <nc r="G15" t="inlineStr">
      <is>
        <t>2019-10-17 Nr. _________</t>
      </is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/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2" t="s">
        <v>179</v>
      </c>
      <c r="D20" s="433"/>
      <c r="E20" s="433"/>
      <c r="F20" s="433"/>
      <c r="G20" s="433"/>
      <c r="H20" s="433"/>
      <c r="I20" s="43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2" t="s">
        <v>180</v>
      </c>
      <c r="D21" s="433"/>
      <c r="E21" s="433"/>
      <c r="F21" s="433"/>
      <c r="G21" s="433"/>
      <c r="H21" s="433"/>
      <c r="I21" s="43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 t="s">
        <v>178</v>
      </c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7">
      <c r="A17" s="5"/>
      <c r="B17" s="169"/>
      <c r="C17" s="169"/>
      <c r="D17" s="169"/>
      <c r="E17" s="433"/>
      <c r="F17" s="433"/>
      <c r="G17" s="433"/>
      <c r="H17" s="433"/>
      <c r="I17" s="433"/>
      <c r="J17" s="433"/>
      <c r="K17" s="433"/>
      <c r="L17" s="169"/>
      <c r="M17" s="3"/>
      <c r="N17" s="3"/>
      <c r="O17" s="3"/>
      <c r="P17" s="3"/>
    </row>
    <row r="18" spans="1:17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7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7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7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7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7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8" t="s">
        <v>133</v>
      </c>
      <c r="L385" s="41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9" t="s">
        <v>175</v>
      </c>
      <c r="E388" s="420"/>
      <c r="F388" s="420"/>
      <c r="G388" s="420"/>
      <c r="H388" s="241"/>
      <c r="I388" s="186" t="s">
        <v>132</v>
      </c>
      <c r="J388" s="5"/>
      <c r="K388" s="418" t="s">
        <v>133</v>
      </c>
      <c r="L388" s="41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topLeftCell="A277" zoomScaleNormal="100" zoomScaleSheetLayoutView="120" workbookViewId="0">
      <selection activeCell="R361" sqref="R361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57" t="s">
        <v>161</v>
      </c>
      <c r="H8" s="457"/>
      <c r="I8" s="457"/>
      <c r="J8" s="457"/>
      <c r="K8" s="45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751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740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752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8">
      <c r="A17" s="297"/>
      <c r="B17" s="299"/>
      <c r="C17" s="299"/>
      <c r="D17" s="299"/>
      <c r="E17" s="465" t="s">
        <v>749</v>
      </c>
      <c r="F17" s="433"/>
      <c r="G17" s="433"/>
      <c r="H17" s="433"/>
      <c r="I17" s="433"/>
      <c r="J17" s="433"/>
      <c r="K17" s="433"/>
      <c r="L17" s="299"/>
      <c r="M17" s="3"/>
      <c r="N17" s="3"/>
      <c r="O17" s="3"/>
      <c r="P17" s="3"/>
    </row>
    <row r="18" spans="1:18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744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750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50" t="s">
        <v>7</v>
      </c>
      <c r="H25" s="450"/>
      <c r="I25" s="367" t="s">
        <v>741</v>
      </c>
      <c r="J25" s="365" t="s">
        <v>742</v>
      </c>
      <c r="K25" s="366" t="s">
        <v>743</v>
      </c>
      <c r="L25" s="366" t="s">
        <v>743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4" t="s">
        <v>2</v>
      </c>
      <c r="B27" s="440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8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8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53130</v>
      </c>
      <c r="J30" s="369">
        <f>SUM(J31+J42+J61+J82+J89+J109+J131+J150+J160)</f>
        <v>40950</v>
      </c>
      <c r="K30" s="370">
        <f>SUM(K31+K42+K61+K82+K89+K109+K131+K150+K160)</f>
        <v>28083.200000000001</v>
      </c>
      <c r="L30" s="369">
        <f>SUM(L31+L42+L61+L82+L89+L109+L131+L150+L160)</f>
        <v>28083.200000000001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20470</v>
      </c>
      <c r="J31" s="369">
        <f>SUM(J32+J38)</f>
        <v>19080</v>
      </c>
      <c r="K31" s="371">
        <f>SUM(K32+K38)</f>
        <v>19026.96</v>
      </c>
      <c r="L31" s="372">
        <f>SUM(L32+L38)</f>
        <v>19026.96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20170</v>
      </c>
      <c r="J32" s="373">
        <f t="shared" ref="J32:L34" si="0">SUM(J33)</f>
        <v>18800</v>
      </c>
      <c r="K32" s="374">
        <f t="shared" si="0"/>
        <v>18755.03</v>
      </c>
      <c r="L32" s="373">
        <f t="shared" si="0"/>
        <v>18755.03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20170</v>
      </c>
      <c r="J33" s="369">
        <f t="shared" si="0"/>
        <v>18800</v>
      </c>
      <c r="K33" s="369">
        <f t="shared" si="0"/>
        <v>18755.03</v>
      </c>
      <c r="L33" s="369">
        <f t="shared" si="0"/>
        <v>18755.03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20170</v>
      </c>
      <c r="J34" s="374">
        <f t="shared" si="0"/>
        <v>18800</v>
      </c>
      <c r="K34" s="374">
        <f t="shared" si="0"/>
        <v>18755.03</v>
      </c>
      <c r="L34" s="374">
        <f t="shared" si="0"/>
        <v>18755.03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20170</v>
      </c>
      <c r="J35" s="376">
        <v>18800</v>
      </c>
      <c r="K35" s="376">
        <v>18755.03</v>
      </c>
      <c r="L35" s="376">
        <v>18755.03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300</v>
      </c>
      <c r="J38" s="373">
        <f t="shared" ref="J38:L39" si="2">J39</f>
        <v>280</v>
      </c>
      <c r="K38" s="374">
        <f t="shared" si="2"/>
        <v>271.93</v>
      </c>
      <c r="L38" s="373">
        <f t="shared" si="2"/>
        <v>271.93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300</v>
      </c>
      <c r="J39" s="373">
        <f t="shared" si="2"/>
        <v>280</v>
      </c>
      <c r="K39" s="373">
        <f t="shared" si="2"/>
        <v>271.93</v>
      </c>
      <c r="L39" s="373">
        <f t="shared" si="2"/>
        <v>271.93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300</v>
      </c>
      <c r="J40" s="373">
        <f>J41</f>
        <v>280</v>
      </c>
      <c r="K40" s="373">
        <f>K41</f>
        <v>271.93</v>
      </c>
      <c r="L40" s="373">
        <f>L41</f>
        <v>271.93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300</v>
      </c>
      <c r="J41" s="376">
        <v>280</v>
      </c>
      <c r="K41" s="376">
        <v>271.93</v>
      </c>
      <c r="L41" s="376">
        <v>271.93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31360</v>
      </c>
      <c r="J42" s="379">
        <f t="shared" ref="J42:L44" si="3">J43</f>
        <v>20570</v>
      </c>
      <c r="K42" s="378">
        <f t="shared" si="3"/>
        <v>8053.2899999999991</v>
      </c>
      <c r="L42" s="378">
        <f t="shared" si="3"/>
        <v>8053.2899999999991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31360</v>
      </c>
      <c r="J43" s="374">
        <f t="shared" si="3"/>
        <v>20570</v>
      </c>
      <c r="K43" s="373">
        <f t="shared" si="3"/>
        <v>8053.2899999999991</v>
      </c>
      <c r="L43" s="374">
        <f t="shared" si="3"/>
        <v>8053.2899999999991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31360</v>
      </c>
      <c r="J44" s="374">
        <f t="shared" si="3"/>
        <v>20570</v>
      </c>
      <c r="K44" s="380">
        <f t="shared" si="3"/>
        <v>8053.2899999999991</v>
      </c>
      <c r="L44" s="380">
        <f t="shared" si="3"/>
        <v>8053.2899999999991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31360</v>
      </c>
      <c r="J45" s="381">
        <f>SUM(J46:J60)</f>
        <v>20570</v>
      </c>
      <c r="K45" s="382">
        <f>SUM(K46:K60)</f>
        <v>8053.2899999999991</v>
      </c>
      <c r="L45" s="382">
        <f>SUM(L46:L60)</f>
        <v>8053.2899999999991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>
        <v>300</v>
      </c>
      <c r="J47" s="376">
        <v>150</v>
      </c>
      <c r="K47" s="376">
        <v>56.59</v>
      </c>
      <c r="L47" s="376">
        <v>56.59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40</v>
      </c>
      <c r="J48" s="376">
        <v>40</v>
      </c>
      <c r="K48" s="376">
        <v>28.82</v>
      </c>
      <c r="L48" s="376">
        <v>28.82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7080</v>
      </c>
      <c r="J49" s="376">
        <v>4900</v>
      </c>
      <c r="K49" s="376">
        <v>3147.7</v>
      </c>
      <c r="L49" s="376">
        <v>3147.7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>
        <v>8840</v>
      </c>
      <c r="J50" s="376">
        <v>4420</v>
      </c>
      <c r="K50" s="376"/>
      <c r="L50" s="37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>
        <v>720</v>
      </c>
      <c r="J51" s="376">
        <v>720</v>
      </c>
      <c r="K51" s="376">
        <v>720</v>
      </c>
      <c r="L51" s="376">
        <v>720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6000</v>
      </c>
      <c r="J54" s="376">
        <v>4100</v>
      </c>
      <c r="K54" s="376">
        <v>240.93</v>
      </c>
      <c r="L54" s="376">
        <v>240.93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>
        <v>1800</v>
      </c>
      <c r="J55" s="376">
        <v>1800</v>
      </c>
      <c r="K55" s="376">
        <v>1412.95</v>
      </c>
      <c r="L55" s="376">
        <v>1412.95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590</v>
      </c>
      <c r="J57" s="376">
        <v>590</v>
      </c>
      <c r="K57" s="376">
        <v>576.42999999999995</v>
      </c>
      <c r="L57" s="376">
        <v>576.42999999999995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>
        <v>750</v>
      </c>
      <c r="J58" s="376">
        <v>750</v>
      </c>
      <c r="K58" s="376">
        <v>728.28</v>
      </c>
      <c r="L58" s="376">
        <v>728.28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>
        <v>430</v>
      </c>
      <c r="J59" s="376">
        <v>280</v>
      </c>
      <c r="K59" s="376">
        <v>249.28</v>
      </c>
      <c r="L59" s="376">
        <v>249.28</v>
      </c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4810</v>
      </c>
      <c r="J60" s="376">
        <v>2820</v>
      </c>
      <c r="K60" s="376">
        <v>892.31</v>
      </c>
      <c r="L60" s="376">
        <v>892.31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1300</v>
      </c>
      <c r="J131" s="385">
        <f>SUM(J132+J137+J145)</f>
        <v>1300</v>
      </c>
      <c r="K131" s="374">
        <f>SUM(K132+K137+K145)</f>
        <v>1002.95</v>
      </c>
      <c r="L131" s="373">
        <f>SUM(L132+L137+L145)</f>
        <v>1002.95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1300</v>
      </c>
      <c r="J145" s="385">
        <f t="shared" ref="J145:L146" si="23">J146</f>
        <v>1300</v>
      </c>
      <c r="K145" s="374">
        <f t="shared" si="23"/>
        <v>1002.95</v>
      </c>
      <c r="L145" s="373">
        <f t="shared" si="23"/>
        <v>1002.95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1300</v>
      </c>
      <c r="J146" s="395">
        <f t="shared" si="23"/>
        <v>1300</v>
      </c>
      <c r="K146" s="382">
        <f t="shared" si="23"/>
        <v>1002.95</v>
      </c>
      <c r="L146" s="381">
        <f t="shared" si="23"/>
        <v>1002.95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1300</v>
      </c>
      <c r="J147" s="385">
        <f>SUM(J148:J149)</f>
        <v>1300</v>
      </c>
      <c r="K147" s="374">
        <f>SUM(K148:K149)</f>
        <v>1002.95</v>
      </c>
      <c r="L147" s="373">
        <f>SUM(L148:L149)</f>
        <v>1002.95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1300</v>
      </c>
      <c r="J148" s="396">
        <v>1300</v>
      </c>
      <c r="K148" s="396">
        <v>1002.95</v>
      </c>
      <c r="L148" s="396">
        <v>1002.95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0</v>
      </c>
      <c r="J150" s="387">
        <f>J151</f>
        <v>0</v>
      </c>
      <c r="K150" s="388">
        <f>K151</f>
        <v>0</v>
      </c>
      <c r="L150" s="384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0</v>
      </c>
      <c r="J151" s="387">
        <f>J152+J157</f>
        <v>0</v>
      </c>
      <c r="K151" s="388">
        <f>K152+K157</f>
        <v>0</v>
      </c>
      <c r="L151" s="384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0</v>
      </c>
      <c r="J152" s="385">
        <f>J153</f>
        <v>0</v>
      </c>
      <c r="K152" s="374">
        <f>K153</f>
        <v>0</v>
      </c>
      <c r="L152" s="373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0</v>
      </c>
      <c r="J153" s="388">
        <f t="shared" ref="J153:L153" si="24">SUM(J154:J156)</f>
        <v>0</v>
      </c>
      <c r="K153" s="388">
        <f t="shared" si="24"/>
        <v>0</v>
      </c>
      <c r="L153" s="388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/>
      <c r="J155" s="400"/>
      <c r="K155" s="400"/>
      <c r="L155" s="400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59800</v>
      </c>
      <c r="J176" s="404">
        <f>SUM(J177+J229+J294)</f>
        <v>59800</v>
      </c>
      <c r="K176" s="370">
        <f>SUM(K177+K229+K294)</f>
        <v>51600</v>
      </c>
      <c r="L176" s="369">
        <f>SUM(L177+L229+L294)</f>
        <v>51600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59800</v>
      </c>
      <c r="J177" s="384">
        <f>SUM(J178+J200+J207+J219+J223)</f>
        <v>59800</v>
      </c>
      <c r="K177" s="384">
        <f>SUM(K178+K200+K207+K219+K223)</f>
        <v>51600</v>
      </c>
      <c r="L177" s="384">
        <f>SUM(L178+L200+L207+L219+L223)</f>
        <v>51600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59800</v>
      </c>
      <c r="J178" s="385">
        <f>SUM(J179+J182+J187+J192+J197)</f>
        <v>59800</v>
      </c>
      <c r="K178" s="374">
        <f>SUM(K179+K182+K187+K192+K197)</f>
        <v>51600</v>
      </c>
      <c r="L178" s="373">
        <f>SUM(L179+L182+L187+L192+L197)</f>
        <v>51600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55000</v>
      </c>
      <c r="J187" s="385">
        <f>J188</f>
        <v>55000</v>
      </c>
      <c r="K187" s="374">
        <f>K188</f>
        <v>51600</v>
      </c>
      <c r="L187" s="373">
        <f>L188</f>
        <v>51600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55000</v>
      </c>
      <c r="J188" s="373">
        <f>SUM(J189:J191)</f>
        <v>55000</v>
      </c>
      <c r="K188" s="373">
        <f>SUM(K189:K191)</f>
        <v>51600</v>
      </c>
      <c r="L188" s="373">
        <f>SUM(L189:L191)</f>
        <v>51600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>
        <v>55000</v>
      </c>
      <c r="J189" s="377">
        <v>55000</v>
      </c>
      <c r="K189" s="377">
        <v>51600</v>
      </c>
      <c r="L189" s="405">
        <v>51600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/>
      <c r="J190" s="377"/>
      <c r="K190" s="377"/>
      <c r="L190" s="37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4800</v>
      </c>
      <c r="J197" s="385">
        <f t="shared" ref="J197:L198" si="29">J198</f>
        <v>4800</v>
      </c>
      <c r="K197" s="374">
        <f t="shared" si="29"/>
        <v>0</v>
      </c>
      <c r="L197" s="373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4800</v>
      </c>
      <c r="J198" s="374">
        <f t="shared" si="29"/>
        <v>4800</v>
      </c>
      <c r="K198" s="374">
        <f t="shared" si="29"/>
        <v>0</v>
      </c>
      <c r="L198" s="374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>
        <v>4800</v>
      </c>
      <c r="J199" s="377">
        <v>4800</v>
      </c>
      <c r="K199" s="377"/>
      <c r="L199" s="37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112930</v>
      </c>
      <c r="J359" s="413">
        <f>SUM(J30+J176)</f>
        <v>100750</v>
      </c>
      <c r="K359" s="413">
        <f>SUM(K30+K176)</f>
        <v>79683.199999999997</v>
      </c>
      <c r="L359" s="413">
        <f>SUM(L30+L176)</f>
        <v>79683.199999999997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745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746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18" t="s">
        <v>133</v>
      </c>
      <c r="L362" s="418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747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748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2" t="s">
        <v>737</v>
      </c>
      <c r="E365" s="463"/>
      <c r="F365" s="463"/>
      <c r="G365" s="463"/>
      <c r="H365" s="353"/>
      <c r="I365" s="186" t="s">
        <v>132</v>
      </c>
      <c r="J365" s="297"/>
      <c r="K365" s="418" t="s">
        <v>133</v>
      </c>
      <c r="L365" s="418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 topLeftCell="A277">
      <selection activeCell="R361" sqref="R36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2019-10-17T11:44:36Z</cp:lastPrinted>
  <dcterms:created xsi:type="dcterms:W3CDTF">2004-04-07T10:43:01Z</dcterms:created>
  <dcterms:modified xsi:type="dcterms:W3CDTF">2019-10-17T13:18:02Z</dcterms:modified>
</cp:coreProperties>
</file>