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I149"/>
  <c r="I148" s="1"/>
  <c r="J149"/>
  <c r="J148" s="1"/>
  <c r="J147" s="1"/>
  <c r="J146" s="1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L30" l="1"/>
  <c r="J30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I174" i="2"/>
  <c r="L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<sst xmlns="http://schemas.openxmlformats.org/spreadsheetml/2006/main" count="1050" uniqueCount="204">
  <si>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</si>
  <si>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</si>
  <si>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</si>
  <si>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</si>
  <si>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</si>
  <si>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</si>
  <si>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</si>
  <si>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</si>
  <si>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</si>
  <si>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</si>
  <si>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</si>
  <si>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</si>
  <si>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</si>
  <si>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</si>
  <si>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</si>
  <si>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</si>
  <si>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</si>
  <si>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</si>
  <si>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</si>
  <si>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</si>
  <si>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</si>
  <si>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</si>
  <si>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</si>
  <si>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</si>
  <si>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</si>
  <si>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</si>
  <si>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</si>
  <si>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</si>
  <si>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</si>
  <si>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</si>
  <si>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</si>
  <si>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</si>
  <si>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</si>
  <si>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</si>
  <si>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</si>
  <si>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</si>
  <si>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</si>
  <si>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</si>
  <si>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</si>
  <si>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</si>
  <si>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</si>
  <si>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</si>
  <si>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</si>
  <si>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</si>
  <si>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</si>
  <si>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</si>
  <si>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</si>
  <si>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</si>
  <si>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</si>
  <si>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</si>
  <si>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</si>
  <si>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</si>
  <si>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</si>
  <si>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</si>
  <si>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</si>
  <si>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</si>
  <si>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</si>
  <si>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</si>
  <si>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</si>
  <si>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</si>
  <si>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</si>
  <si>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</si>
  <si>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</si>
  <si>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</si>
  <si>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</si>
  <si>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</si>
  <si>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</si>
  <si>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</si>
  <si>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</si>
  <si>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</si>
  <si>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</si>
  <si>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</si>
  <si>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</si>
  <si>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</si>
  <si>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</si>
  <si>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</si>
  <si>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</si>
  <si>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</si>
  <si>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</si>
  <si>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</si>
  <si>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</si>
  <si>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</si>
  <si>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</si>
  <si>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</si>
  <si>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</si>
  <si>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</si>
  <si>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</si>
  <si>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</si>
  <si>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</si>
  <si>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</si>
  <si>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</si>
  <si>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</si>
  <si>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</si>
  <si>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</si>
  <si>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</si>
  <si>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</si>
  <si>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</si>
  <si>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</si>
  <si>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</si>
  <si>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</si>
  <si>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</si>
  <si>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</si>
  <si>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</si>
  <si>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</si>
  <si>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</si>
  <si>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</si>
  <si>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</si>
  <si>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</si>
  <si>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</si>
  <si>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</si>
  <si>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</si>
  <si>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</si>
  <si>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</si>
  <si>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</si>
  <si>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</si>
  <si>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</si>
  <si>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</si>
  <si>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</si>
  <si>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</si>
  <si>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</si>
  <si>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</si>
  <si>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</si>
  <si>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</si>
  <si>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</si>
  <si>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</si>
  <si>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</si>
  <si>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</si>
  <si>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</si>
  <si>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</si>
  <si>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</si>
  <si>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</si>
  <si>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</si>
  <si>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</si>
  <si>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</si>
  <si>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</si>
  <si>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</si>
  <si>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</si>
  <si>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</si>
  <si>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</si>
  <si>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</si>
  <si>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</si>
  <si>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</si>
  <si>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</si>
  <si>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</si>
  <si>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</si>
  <si>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</si>
  <si>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</si>
  <si>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</si>
  <si>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</si>
  <si>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</si>
  <si>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</si>
  <si>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</si>
  <si>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</si>
  <si>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</si>
  <si>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</si>
  <si>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</si>
  <si>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</si>
  <si>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</si>
  <si>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</si>
  <si>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</si>
  <si>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</si>
  <si>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</si>
  <si>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</si>
  <si>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</si>
  <si>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</si>
  <si>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</si>
  <si>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</si>
  <si>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</si>
  <si>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</si>
  <si>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</si>
  <si>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</si>
  <si>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</si>
  <si>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</si>
  <si>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</si>
  <si>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</si>
  <si>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</si>
  <si>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</si>
  <si>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</si>
  <si>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</si>
  <si>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</si>
  <si>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</si>
  <si>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</si>
  <si>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</si>
  <si>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</si>
  <si>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</si>
  <si>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</si>
  <si>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</si>
  <si>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</si>
  <si>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</si>
  <si>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</si>
  <si>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</si>
  <si>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</si>
  <si>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</si>
  <si>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</si>
  <si>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</si>
  <si>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</si>
  <si>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Nijolė Jukavičienė</t>
  </si>
  <si>
    <t>Viršininkas</t>
  </si>
  <si>
    <t>Vidmantas Pupininkas</t>
  </si>
  <si>
    <t>2017 M. kovo 31 D.</t>
  </si>
  <si>
    <t>2017-04-13    Nr. _________</t>
  </si>
  <si>
    <t>Buhalterė</t>
  </si>
  <si>
    <t>ketvirtinė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</si>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</sst>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2" fontId="8" fillId="3" borderId="1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2" t="s">
        <v>176</v>
      </c>
      <c r="K1" s="303"/>
      <c r="L1" s="3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3"/>
      <c r="K2" s="303"/>
      <c r="L2" s="3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3"/>
      <c r="K3" s="303"/>
      <c r="L3" s="3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3"/>
      <c r="K4" s="303"/>
      <c r="L4" s="3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3"/>
      <c r="K5" s="303"/>
      <c r="L5" s="3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9"/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4" t="s">
        <v>164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4" t="s">
        <v>165</v>
      </c>
      <c r="H15" s="324"/>
      <c r="I15" s="324"/>
      <c r="J15" s="324"/>
      <c r="K15" s="3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1"/>
      <c r="H17" s="322"/>
      <c r="I17" s="322"/>
      <c r="J17" s="322"/>
      <c r="K17" s="3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2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7">
        <v>1</v>
      </c>
      <c r="B54" s="328"/>
      <c r="C54" s="328"/>
      <c r="D54" s="328"/>
      <c r="E54" s="328"/>
      <c r="F54" s="32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4">
        <v>1</v>
      </c>
      <c r="B90" s="335"/>
      <c r="C90" s="335"/>
      <c r="D90" s="335"/>
      <c r="E90" s="335"/>
      <c r="F90" s="33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7">
        <v>1</v>
      </c>
      <c r="B131" s="328"/>
      <c r="C131" s="328"/>
      <c r="D131" s="328"/>
      <c r="E131" s="328"/>
      <c r="F131" s="32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7">
        <v>1</v>
      </c>
      <c r="B171" s="328"/>
      <c r="C171" s="328"/>
      <c r="D171" s="328"/>
      <c r="E171" s="328"/>
      <c r="F171" s="32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7">
        <v>1</v>
      </c>
      <c r="B208" s="328"/>
      <c r="C208" s="328"/>
      <c r="D208" s="328"/>
      <c r="E208" s="328"/>
      <c r="F208" s="32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7">
        <v>1</v>
      </c>
      <c r="B247" s="328"/>
      <c r="C247" s="328"/>
      <c r="D247" s="328"/>
      <c r="E247" s="328"/>
      <c r="F247" s="32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7">
        <v>1</v>
      </c>
      <c r="B288" s="328"/>
      <c r="C288" s="328"/>
      <c r="D288" s="328"/>
      <c r="E288" s="328"/>
      <c r="F288" s="32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7">
        <v>1</v>
      </c>
      <c r="B330" s="328"/>
      <c r="C330" s="328"/>
      <c r="D330" s="328"/>
      <c r="E330" s="328"/>
      <c r="F330" s="32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2" t="s">
        <v>176</v>
      </c>
      <c r="K1" s="303"/>
      <c r="L1" s="3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3"/>
      <c r="K2" s="303"/>
      <c r="L2" s="3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3"/>
      <c r="K3" s="303"/>
      <c r="L3" s="3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3"/>
      <c r="K4" s="303"/>
      <c r="L4" s="3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3"/>
      <c r="K5" s="303"/>
      <c r="L5" s="3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9"/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4" t="s">
        <v>164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4" t="s">
        <v>165</v>
      </c>
      <c r="H15" s="324"/>
      <c r="I15" s="324"/>
      <c r="J15" s="324"/>
      <c r="K15" s="3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1"/>
      <c r="H17" s="322"/>
      <c r="I17" s="322"/>
      <c r="J17" s="322"/>
      <c r="K17" s="3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7"/>
      <c r="D19" s="348"/>
      <c r="E19" s="348"/>
      <c r="F19" s="348"/>
      <c r="G19" s="348"/>
      <c r="H19" s="348"/>
      <c r="I19" s="34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2" t="s">
        <v>179</v>
      </c>
      <c r="D20" s="343"/>
      <c r="E20" s="343"/>
      <c r="F20" s="343"/>
      <c r="G20" s="343"/>
      <c r="H20" s="343"/>
      <c r="I20" s="34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2" t="s">
        <v>180</v>
      </c>
      <c r="D21" s="343"/>
      <c r="E21" s="343"/>
      <c r="F21" s="343"/>
      <c r="G21" s="343"/>
      <c r="H21" s="343"/>
      <c r="I21" s="34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2" t="s">
        <v>178</v>
      </c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7">
        <v>1</v>
      </c>
      <c r="B54" s="328"/>
      <c r="C54" s="328"/>
      <c r="D54" s="328"/>
      <c r="E54" s="328"/>
      <c r="F54" s="32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4">
        <v>1</v>
      </c>
      <c r="B90" s="335"/>
      <c r="C90" s="335"/>
      <c r="D90" s="335"/>
      <c r="E90" s="335"/>
      <c r="F90" s="33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7">
        <v>1</v>
      </c>
      <c r="B131" s="328"/>
      <c r="C131" s="328"/>
      <c r="D131" s="328"/>
      <c r="E131" s="328"/>
      <c r="F131" s="32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7">
        <v>1</v>
      </c>
      <c r="B171" s="328"/>
      <c r="C171" s="328"/>
      <c r="D171" s="328"/>
      <c r="E171" s="328"/>
      <c r="F171" s="32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7">
        <v>1</v>
      </c>
      <c r="B208" s="328"/>
      <c r="C208" s="328"/>
      <c r="D208" s="328"/>
      <c r="E208" s="328"/>
      <c r="F208" s="32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7">
        <v>1</v>
      </c>
      <c r="B247" s="328"/>
      <c r="C247" s="328"/>
      <c r="D247" s="328"/>
      <c r="E247" s="328"/>
      <c r="F247" s="32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7">
        <v>1</v>
      </c>
      <c r="B288" s="328"/>
      <c r="C288" s="328"/>
      <c r="D288" s="328"/>
      <c r="E288" s="328"/>
      <c r="F288" s="32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7">
        <v>1</v>
      </c>
      <c r="B330" s="328"/>
      <c r="C330" s="328"/>
      <c r="D330" s="328"/>
      <c r="E330" s="328"/>
      <c r="F330" s="32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16" zoomScaleNormal="100" zoomScaleSheetLayoutView="120" workbookViewId="0">
      <selection activeCell="U16" sqref="U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19" t="s">
        <v>191</v>
      </c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3" t="s">
        <v>199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4" t="s">
        <v>202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4" t="s">
        <v>200</v>
      </c>
      <c r="H15" s="324"/>
      <c r="I15" s="324"/>
      <c r="J15" s="324"/>
      <c r="K15" s="324"/>
      <c r="M15" s="3"/>
      <c r="N15" s="3"/>
      <c r="O15" s="3"/>
      <c r="P15" s="3"/>
    </row>
    <row r="16" spans="1:3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U16" s="1" t="s">
        <v>203</v>
      </c>
    </row>
    <row r="17" spans="1:17">
      <c r="A17" s="5"/>
      <c r="B17" s="169"/>
      <c r="C17" s="169"/>
      <c r="D17" s="169"/>
      <c r="E17" s="343"/>
      <c r="F17" s="343"/>
      <c r="G17" s="343"/>
      <c r="H17" s="343"/>
      <c r="I17" s="343"/>
      <c r="J17" s="343"/>
      <c r="K17" s="343"/>
      <c r="L17" s="169"/>
      <c r="M17" s="3"/>
      <c r="N17" s="3"/>
      <c r="O17" s="3"/>
      <c r="P17" s="3"/>
    </row>
    <row r="18" spans="1:17" ht="12" customHeight="1">
      <c r="A18" s="330" t="s">
        <v>177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7"/>
      <c r="D22" s="349"/>
      <c r="E22" s="349"/>
      <c r="F22" s="349"/>
      <c r="G22" s="349"/>
      <c r="H22" s="349"/>
      <c r="I22" s="34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</row>
    <row r="28" spans="1:1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</row>
    <row r="29" spans="1:1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301600</v>
      </c>
      <c r="J30" s="251">
        <f>SUM(J31+J41+J62+J83+J91+J107+J130+J146+J155)</f>
        <v>75400</v>
      </c>
      <c r="K30" s="252">
        <f>SUM(K31+K41+K62+K83+K91+K107+K130+K146+K155)</f>
        <v>67162.7</v>
      </c>
      <c r="L30" s="251">
        <f>SUM(L31+L41+L62+L83+L91+L107+L130+L146+L155)</f>
        <v>67162.7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286580</v>
      </c>
      <c r="J31" s="251">
        <f>SUM(J32+J37)</f>
        <v>71645</v>
      </c>
      <c r="K31" s="253">
        <f>SUM(K32+K37)</f>
        <v>64493.16</v>
      </c>
      <c r="L31" s="254">
        <f>SUM(L32+L37)</f>
        <v>64493.16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218800</v>
      </c>
      <c r="J32" s="255">
        <f t="shared" ref="J32:L33" si="0">SUM(J33)</f>
        <v>54700</v>
      </c>
      <c r="K32" s="256">
        <f t="shared" si="0"/>
        <v>49257.440000000002</v>
      </c>
      <c r="L32" s="255">
        <f t="shared" si="0"/>
        <v>49257.440000000002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218800</v>
      </c>
      <c r="J33" s="255">
        <f t="shared" si="0"/>
        <v>54700</v>
      </c>
      <c r="K33" s="256">
        <f t="shared" si="0"/>
        <v>49257.440000000002</v>
      </c>
      <c r="L33" s="255">
        <f t="shared" si="0"/>
        <v>49257.440000000002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218800</v>
      </c>
      <c r="J34" s="255">
        <f>SUM(J35:J36)</f>
        <v>54700</v>
      </c>
      <c r="K34" s="256">
        <f>SUM(K35:K36)</f>
        <v>49257.440000000002</v>
      </c>
      <c r="L34" s="255">
        <f>SUM(L35:L36)</f>
        <v>49257.440000000002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218800</v>
      </c>
      <c r="J35" s="250">
        <v>54700</v>
      </c>
      <c r="K35" s="301">
        <v>49257.440000000002</v>
      </c>
      <c r="L35" s="301">
        <v>49257.440000000002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67780</v>
      </c>
      <c r="J37" s="255">
        <f t="shared" ref="J37:L38" si="1">J38</f>
        <v>16945</v>
      </c>
      <c r="K37" s="256">
        <f t="shared" si="1"/>
        <v>15235.72</v>
      </c>
      <c r="L37" s="255">
        <f t="shared" si="1"/>
        <v>15235.72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67780</v>
      </c>
      <c r="J38" s="255">
        <f t="shared" si="1"/>
        <v>16945</v>
      </c>
      <c r="K38" s="255">
        <f t="shared" si="1"/>
        <v>15235.72</v>
      </c>
      <c r="L38" s="255">
        <f t="shared" si="1"/>
        <v>15235.72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67780</v>
      </c>
      <c r="J39" s="255">
        <f>J40</f>
        <v>16945</v>
      </c>
      <c r="K39" s="255">
        <f>K40</f>
        <v>15235.72</v>
      </c>
      <c r="L39" s="255">
        <f>L40</f>
        <v>15235.72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67780</v>
      </c>
      <c r="J40" s="250">
        <v>16945</v>
      </c>
      <c r="K40" s="301">
        <v>15235.72</v>
      </c>
      <c r="L40" s="301">
        <v>15235.72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14020</v>
      </c>
      <c r="J41" s="259">
        <f t="shared" si="2"/>
        <v>3505</v>
      </c>
      <c r="K41" s="258">
        <f t="shared" si="2"/>
        <v>2669.54</v>
      </c>
      <c r="L41" s="258">
        <f t="shared" si="2"/>
        <v>2669.54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14020</v>
      </c>
      <c r="J42" s="256">
        <f t="shared" si="2"/>
        <v>3505</v>
      </c>
      <c r="K42" s="255">
        <f t="shared" si="2"/>
        <v>2669.54</v>
      </c>
      <c r="L42" s="256">
        <f t="shared" si="2"/>
        <v>2669.54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14020</v>
      </c>
      <c r="J43" s="256">
        <f t="shared" si="2"/>
        <v>3505</v>
      </c>
      <c r="K43" s="260">
        <f t="shared" si="2"/>
        <v>2669.54</v>
      </c>
      <c r="L43" s="260">
        <f t="shared" si="2"/>
        <v>2669.54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14020</v>
      </c>
      <c r="J44" s="262">
        <f>SUM(J45:J61)-J53</f>
        <v>3505</v>
      </c>
      <c r="K44" s="262">
        <f>SUM(K45:K61)-K53</f>
        <v>2669.54</v>
      </c>
      <c r="L44" s="263">
        <f>SUM(L45:L61)-L53</f>
        <v>2669.54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120</v>
      </c>
      <c r="J47" s="250">
        <v>30</v>
      </c>
      <c r="K47" s="250">
        <v>17.38</v>
      </c>
      <c r="L47" s="250">
        <v>17.38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5700</v>
      </c>
      <c r="J48" s="250">
        <v>1425</v>
      </c>
      <c r="K48" s="250">
        <v>973.14</v>
      </c>
      <c r="L48" s="250">
        <v>973.14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2000</v>
      </c>
      <c r="J51" s="250">
        <v>500</v>
      </c>
      <c r="K51" s="250">
        <v>418.54</v>
      </c>
      <c r="L51" s="250">
        <v>418.54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37">
        <v>1</v>
      </c>
      <c r="B53" s="328"/>
      <c r="C53" s="328"/>
      <c r="D53" s="328"/>
      <c r="E53" s="328"/>
      <c r="F53" s="32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600</v>
      </c>
      <c r="J56" s="250">
        <v>150</v>
      </c>
      <c r="K56" s="250">
        <v>58.9</v>
      </c>
      <c r="L56" s="250">
        <v>58.9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5600</v>
      </c>
      <c r="J60" s="250">
        <v>1400</v>
      </c>
      <c r="K60" s="301">
        <v>1201.58</v>
      </c>
      <c r="L60" s="301">
        <v>1201.58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34">
        <v>1</v>
      </c>
      <c r="B88" s="335"/>
      <c r="C88" s="335"/>
      <c r="D88" s="335"/>
      <c r="E88" s="335"/>
      <c r="F88" s="336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27">
        <v>1</v>
      </c>
      <c r="B129" s="328"/>
      <c r="C129" s="328"/>
      <c r="D129" s="328"/>
      <c r="E129" s="328"/>
      <c r="F129" s="329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1000</v>
      </c>
      <c r="J146" s="266">
        <f>J147</f>
        <v>250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1000</v>
      </c>
      <c r="J147" s="266">
        <f>J148+J152</f>
        <v>250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1000</v>
      </c>
      <c r="J148" s="268">
        <f>J149</f>
        <v>250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1000</v>
      </c>
      <c r="J149" s="266">
        <f>SUM(J150:J151)</f>
        <v>250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>
        <v>1000</v>
      </c>
      <c r="J151" s="282">
        <v>250</v>
      </c>
      <c r="K151" s="282">
        <v>0</v>
      </c>
      <c r="L151" s="282"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37">
        <v>1</v>
      </c>
      <c r="B169" s="328"/>
      <c r="C169" s="328"/>
      <c r="D169" s="328"/>
      <c r="E169" s="328"/>
      <c r="F169" s="329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27">
        <v>1</v>
      </c>
      <c r="B207" s="328"/>
      <c r="C207" s="328"/>
      <c r="D207" s="328"/>
      <c r="E207" s="328"/>
      <c r="F207" s="329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27">
        <v>1</v>
      </c>
      <c r="B246" s="328"/>
      <c r="C246" s="328"/>
      <c r="D246" s="328"/>
      <c r="E246" s="328"/>
      <c r="F246" s="329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27">
        <v>1</v>
      </c>
      <c r="B286" s="328"/>
      <c r="C286" s="328"/>
      <c r="D286" s="328"/>
      <c r="E286" s="328"/>
      <c r="F286" s="329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27">
        <v>1</v>
      </c>
      <c r="B327" s="328"/>
      <c r="C327" s="328"/>
      <c r="D327" s="328"/>
      <c r="E327" s="328"/>
      <c r="F327" s="329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301600</v>
      </c>
      <c r="J344" s="293">
        <f>SUM(J30+J172)</f>
        <v>75400</v>
      </c>
      <c r="K344" s="293">
        <f>SUM(K30+K172)</f>
        <v>67162.7</v>
      </c>
      <c r="L344" s="294">
        <f>SUM(L30+L172)</f>
        <v>67162.7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201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2017-04-13T08:04:56Z</cp:lastPrinted>
  <dcterms:created xsi:type="dcterms:W3CDTF">2004-04-07T10:43:01Z</dcterms:created>
  <dcterms:modified xsi:type="dcterms:W3CDTF">2017-04-13T12:58:02Z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