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I149"/>
  <c r="I148" s="1"/>
  <c r="J149"/>
  <c r="J148" s="1"/>
  <c r="J147" s="1"/>
  <c r="J146" s="1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L30" l="1"/>
  <c r="J30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I174" i="2"/>
  <c r="L344" i="3" l="1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<sst xmlns="http://schemas.openxmlformats.org/spreadsheetml/2006/main" count="1049" uniqueCount="203">
  <si>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</si>
  <si>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</si>
  <si>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</si>
  <si>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</si>
  <si>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</si>
  <si>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</si>
  <si>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</si>
  <si>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</si>
  <si>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</si>
  <si>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</si>
  <si>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</si>
  <si>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</si>
  <si>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</si>
  <si>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</si>
  <si>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</si>
  <si>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</si>
  <si>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</si>
  <si>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</si>
  <si>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</si>
  <si>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</si>
  <si>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</si>
  <si>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</si>
  <si>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</si>
  <si>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</si>
  <si>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</si>
  <si>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</si>
  <si>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</si>
  <si>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</si>
  <si>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</si>
  <si>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</si>
  <si>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</si>
  <si>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</si>
  <si>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</si>
  <si>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</si>
  <si>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</si>
  <si>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</si>
  <si>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</si>
  <si>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</si>
  <si>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</si>
  <si>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</si>
  <si>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</si>
  <si>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</si>
  <si>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</si>
  <si>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</si>
  <si>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</si>
  <si>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</si>
  <si>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</si>
  <si>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</si>
  <si>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</si>
  <si>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</si>
  <si>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</si>
  <si>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</si>
  <si>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</si>
  <si>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</si>
  <si>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</si>
  <si>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</si>
  <si>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</si>
  <si>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</si>
  <si>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</si>
  <si>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</si>
  <si>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</si>
  <si>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</si>
  <si>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</si>
  <si>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</si>
  <si>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</si>
  <si>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</si>
  <si>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</si>
  <si>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</si>
  <si>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</si>
  <si>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</si>
  <si>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</si>
  <si>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</si>
  <si>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</si>
  <si>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</si>
  <si>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</si>
  <si>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</si>
  <si>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</si>
  <si>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</si>
  <si>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</si>
  <si>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</si>
  <si>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</si>
  <si>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</si>
  <si>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</si>
  <si>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</si>
  <si>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</si>
  <si>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</si>
  <si>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</si>
  <si>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</si>
  <si>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</si>
  <si>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</si>
  <si>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</si>
  <si>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</si>
  <si>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</si>
  <si>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</si>
  <si>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</si>
  <si>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</si>
  <si>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</si>
  <si>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</si>
  <si>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</si>
  <si>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</si>
  <si>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</si>
  <si>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</si>
  <si>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</si>
  <si>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</si>
  <si>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</si>
  <si>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</si>
  <si>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</si>
  <si>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</si>
  <si>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</si>
  <si>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</si>
  <si>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</si>
  <si>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</si>
  <si>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</si>
  <si>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</si>
  <si>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</si>
  <si>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</si>
  <si>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</si>
  <si>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</si>
  <si>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</si>
  <si>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</si>
  <si>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</si>
  <si>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</si>
  <si>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</si>
  <si>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</si>
  <si>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</si>
  <si>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</si>
  <si>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</si>
  <si>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</si>
  <si>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</si>
  <si>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</si>
  <si>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</si>
  <si>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</si>
  <si>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</si>
  <si>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</si>
  <si>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</si>
  <si>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</si>
  <si>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</si>
  <si>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</si>
  <si>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</si>
  <si>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</si>
  <si>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</si>
  <si>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</si>
  <si>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</si>
  <si>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</si>
  <si>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</si>
  <si>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</si>
  <si>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</si>
  <si>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</si>
  <si>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</si>
  <si>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</si>
  <si>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</si>
  <si>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</si>
  <si>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</si>
  <si>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</si>
  <si>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</si>
  <si>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</si>
  <si>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</si>
  <si>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</si>
  <si>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</si>
  <si>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</si>
  <si>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</si>
  <si>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</si>
  <si>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</si>
  <si>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</si>
  <si>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</si>
  <si>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</si>
  <si>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</si>
  <si>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</si>
  <si>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</si>
  <si>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</si>
  <si>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</si>
  <si>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</si>
  <si>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</si>
  <si>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</si>
  <si>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</si>
  <si>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</si>
  <si>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</si>
  <si>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</si>
  <si>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</si>
  <si>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</si>
  <si>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</si>
  <si>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</si>
  <si>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</si>
  <si>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</si>
  <si>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</si>
  <si>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</si>
  <si>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</si>
  <si>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</si>
  <si>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</si>
  <si>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</si>
  <si>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</si>
  <si>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</si>
  <si>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</si>
  <si>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</si>
  <si>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</si>
  <si>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</si>
  <si>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Vyr. finansininkė</t>
  </si>
  <si>
    <t>Nijolė Jukavičienė</t>
  </si>
  <si>
    <t>Viršininkas</t>
  </si>
  <si>
    <t>Vidmantas Pupininkas</t>
  </si>
  <si>
    <t>2016 M. gruodžio 31 D.</t>
  </si>
  <si>
    <t>2017-01-19    Nr. _3________</t>
  </si>
  <si>
    <t>metinė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</si>
</sst>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2" fontId="8" fillId="3" borderId="1" xfId="1" applyNumberFormat="1" applyFont="1" applyFill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2" t="s">
        <v>176</v>
      </c>
      <c r="K1" s="323"/>
      <c r="L1" s="32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3"/>
      <c r="K2" s="323"/>
      <c r="L2" s="32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3"/>
      <c r="K3" s="323"/>
      <c r="L3" s="32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3"/>
      <c r="K4" s="323"/>
      <c r="L4" s="32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3"/>
      <c r="K5" s="323"/>
      <c r="L5" s="32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9"/>
      <c r="H6" s="340"/>
      <c r="I6" s="340"/>
      <c r="J6" s="340"/>
      <c r="K6" s="3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4" t="s">
        <v>173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5" t="s">
        <v>161</v>
      </c>
      <c r="H8" s="345"/>
      <c r="I8" s="345"/>
      <c r="J8" s="345"/>
      <c r="K8" s="3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3" t="s">
        <v>163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4" t="s">
        <v>164</v>
      </c>
      <c r="H10" s="344"/>
      <c r="I10" s="344"/>
      <c r="J10" s="344"/>
      <c r="K10" s="3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6" t="s">
        <v>162</v>
      </c>
      <c r="H11" s="346"/>
      <c r="I11" s="346"/>
      <c r="J11" s="346"/>
      <c r="K11" s="3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3" t="s">
        <v>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4" t="s">
        <v>165</v>
      </c>
      <c r="H15" s="344"/>
      <c r="I15" s="344"/>
      <c r="J15" s="344"/>
      <c r="K15" s="3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7" t="s">
        <v>166</v>
      </c>
      <c r="H16" s="337"/>
      <c r="I16" s="337"/>
      <c r="J16" s="337"/>
      <c r="K16" s="3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1"/>
      <c r="H17" s="342"/>
      <c r="I17" s="342"/>
      <c r="J17" s="342"/>
      <c r="K17" s="34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20"/>
      <c r="D22" s="321"/>
      <c r="E22" s="321"/>
      <c r="F22" s="321"/>
      <c r="G22" s="321"/>
      <c r="H22" s="321"/>
      <c r="I22" s="3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8" t="s">
        <v>7</v>
      </c>
      <c r="H25" s="33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6" t="s">
        <v>2</v>
      </c>
      <c r="B27" s="327"/>
      <c r="C27" s="328"/>
      <c r="D27" s="328"/>
      <c r="E27" s="328"/>
      <c r="F27" s="328"/>
      <c r="G27" s="331" t="s">
        <v>3</v>
      </c>
      <c r="H27" s="333" t="s">
        <v>143</v>
      </c>
      <c r="I27" s="335" t="s">
        <v>147</v>
      </c>
      <c r="J27" s="336"/>
      <c r="K27" s="318" t="s">
        <v>144</v>
      </c>
      <c r="L27" s="3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9"/>
      <c r="B28" s="330"/>
      <c r="C28" s="330"/>
      <c r="D28" s="330"/>
      <c r="E28" s="330"/>
      <c r="F28" s="330"/>
      <c r="G28" s="332"/>
      <c r="H28" s="334"/>
      <c r="I28" s="182" t="s">
        <v>142</v>
      </c>
      <c r="J28" s="183" t="s">
        <v>141</v>
      </c>
      <c r="K28" s="319"/>
      <c r="L28" s="3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0" t="s">
        <v>139</v>
      </c>
      <c r="B29" s="311"/>
      <c r="C29" s="311"/>
      <c r="D29" s="311"/>
      <c r="E29" s="311"/>
      <c r="F29" s="3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3">
        <v>1</v>
      </c>
      <c r="B90" s="314"/>
      <c r="C90" s="314"/>
      <c r="D90" s="314"/>
      <c r="E90" s="314"/>
      <c r="F90" s="3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5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5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5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5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5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6" t="s">
        <v>133</v>
      </c>
      <c r="L348" s="3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7" t="s">
        <v>175</v>
      </c>
      <c r="E351" s="308"/>
      <c r="F351" s="308"/>
      <c r="G351" s="308"/>
      <c r="H351" s="241"/>
      <c r="I351" s="186" t="s">
        <v>132</v>
      </c>
      <c r="J351" s="5"/>
      <c r="K351" s="306" t="s">
        <v>133</v>
      </c>
      <c r="L351" s="3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2" t="s">
        <v>176</v>
      </c>
      <c r="K1" s="323"/>
      <c r="L1" s="32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3"/>
      <c r="K2" s="323"/>
      <c r="L2" s="32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3"/>
      <c r="K3" s="323"/>
      <c r="L3" s="32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3"/>
      <c r="K4" s="323"/>
      <c r="L4" s="32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3"/>
      <c r="K5" s="323"/>
      <c r="L5" s="32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9"/>
      <c r="H6" s="340"/>
      <c r="I6" s="340"/>
      <c r="J6" s="340"/>
      <c r="K6" s="3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4" t="s">
        <v>173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5" t="s">
        <v>161</v>
      </c>
      <c r="H8" s="345"/>
      <c r="I8" s="345"/>
      <c r="J8" s="345"/>
      <c r="K8" s="3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3" t="s">
        <v>163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4" t="s">
        <v>164</v>
      </c>
      <c r="H10" s="344"/>
      <c r="I10" s="344"/>
      <c r="J10" s="344"/>
      <c r="K10" s="3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6" t="s">
        <v>162</v>
      </c>
      <c r="H11" s="346"/>
      <c r="I11" s="346"/>
      <c r="J11" s="346"/>
      <c r="K11" s="3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3" t="s">
        <v>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4" t="s">
        <v>165</v>
      </c>
      <c r="H15" s="344"/>
      <c r="I15" s="344"/>
      <c r="J15" s="344"/>
      <c r="K15" s="3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7" t="s">
        <v>166</v>
      </c>
      <c r="H16" s="337"/>
      <c r="I16" s="337"/>
      <c r="J16" s="337"/>
      <c r="K16" s="3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1"/>
      <c r="H17" s="342"/>
      <c r="I17" s="342"/>
      <c r="J17" s="342"/>
      <c r="K17" s="34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7"/>
      <c r="D19" s="348"/>
      <c r="E19" s="348"/>
      <c r="F19" s="348"/>
      <c r="G19" s="348"/>
      <c r="H19" s="348"/>
      <c r="I19" s="34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20" t="s">
        <v>179</v>
      </c>
      <c r="D20" s="321"/>
      <c r="E20" s="321"/>
      <c r="F20" s="321"/>
      <c r="G20" s="321"/>
      <c r="H20" s="321"/>
      <c r="I20" s="3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20" t="s">
        <v>180</v>
      </c>
      <c r="D21" s="321"/>
      <c r="E21" s="321"/>
      <c r="F21" s="321"/>
      <c r="G21" s="321"/>
      <c r="H21" s="321"/>
      <c r="I21" s="3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20" t="s">
        <v>178</v>
      </c>
      <c r="D22" s="321"/>
      <c r="E22" s="321"/>
      <c r="F22" s="321"/>
      <c r="G22" s="321"/>
      <c r="H22" s="321"/>
      <c r="I22" s="3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8" t="s">
        <v>7</v>
      </c>
      <c r="H25" s="33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6" t="s">
        <v>2</v>
      </c>
      <c r="B27" s="327"/>
      <c r="C27" s="328"/>
      <c r="D27" s="328"/>
      <c r="E27" s="328"/>
      <c r="F27" s="328"/>
      <c r="G27" s="331" t="s">
        <v>3</v>
      </c>
      <c r="H27" s="333" t="s">
        <v>143</v>
      </c>
      <c r="I27" s="335" t="s">
        <v>147</v>
      </c>
      <c r="J27" s="336"/>
      <c r="K27" s="318" t="s">
        <v>144</v>
      </c>
      <c r="L27" s="3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9"/>
      <c r="B28" s="330"/>
      <c r="C28" s="330"/>
      <c r="D28" s="330"/>
      <c r="E28" s="330"/>
      <c r="F28" s="330"/>
      <c r="G28" s="332"/>
      <c r="H28" s="334"/>
      <c r="I28" s="182" t="s">
        <v>142</v>
      </c>
      <c r="J28" s="183" t="s">
        <v>141</v>
      </c>
      <c r="K28" s="319"/>
      <c r="L28" s="3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0" t="s">
        <v>139</v>
      </c>
      <c r="B29" s="311"/>
      <c r="C29" s="311"/>
      <c r="D29" s="311"/>
      <c r="E29" s="311"/>
      <c r="F29" s="3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2">
        <v>1</v>
      </c>
      <c r="B54" s="303"/>
      <c r="C54" s="303"/>
      <c r="D54" s="303"/>
      <c r="E54" s="303"/>
      <c r="F54" s="3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3">
        <v>1</v>
      </c>
      <c r="B90" s="314"/>
      <c r="C90" s="314"/>
      <c r="D90" s="314"/>
      <c r="E90" s="314"/>
      <c r="F90" s="3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5">
        <v>1</v>
      </c>
      <c r="B131" s="303"/>
      <c r="C131" s="303"/>
      <c r="D131" s="303"/>
      <c r="E131" s="303"/>
      <c r="F131" s="3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2">
        <v>1</v>
      </c>
      <c r="B171" s="303"/>
      <c r="C171" s="303"/>
      <c r="D171" s="303"/>
      <c r="E171" s="303"/>
      <c r="F171" s="3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5">
        <v>1</v>
      </c>
      <c r="B208" s="303"/>
      <c r="C208" s="303"/>
      <c r="D208" s="303"/>
      <c r="E208" s="303"/>
      <c r="F208" s="3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5">
        <v>1</v>
      </c>
      <c r="B247" s="303"/>
      <c r="C247" s="303"/>
      <c r="D247" s="303"/>
      <c r="E247" s="303"/>
      <c r="F247" s="3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5">
        <v>1</v>
      </c>
      <c r="B288" s="303"/>
      <c r="C288" s="303"/>
      <c r="D288" s="303"/>
      <c r="E288" s="303"/>
      <c r="F288" s="3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5">
        <v>1</v>
      </c>
      <c r="B330" s="303"/>
      <c r="C330" s="303"/>
      <c r="D330" s="303"/>
      <c r="E330" s="303"/>
      <c r="F330" s="3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6" t="s">
        <v>133</v>
      </c>
      <c r="L348" s="3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7" t="s">
        <v>175</v>
      </c>
      <c r="E351" s="308"/>
      <c r="F351" s="308"/>
      <c r="G351" s="308"/>
      <c r="H351" s="241"/>
      <c r="I351" s="186" t="s">
        <v>132</v>
      </c>
      <c r="J351" s="5"/>
      <c r="K351" s="306" t="s">
        <v>133</v>
      </c>
      <c r="L351" s="3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S33" sqref="S33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39" t="s">
        <v>191</v>
      </c>
      <c r="H6" s="340"/>
      <c r="I6" s="340"/>
      <c r="J6" s="340"/>
      <c r="K6" s="3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4" t="s">
        <v>173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45" t="s">
        <v>161</v>
      </c>
      <c r="H8" s="345"/>
      <c r="I8" s="345"/>
      <c r="J8" s="345"/>
      <c r="K8" s="3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43" t="s">
        <v>200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44" t="s">
        <v>202</v>
      </c>
      <c r="H10" s="344"/>
      <c r="I10" s="344"/>
      <c r="J10" s="344"/>
      <c r="K10" s="3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6" t="s">
        <v>162</v>
      </c>
      <c r="H11" s="346"/>
      <c r="I11" s="346"/>
      <c r="J11" s="346"/>
      <c r="K11" s="3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43" t="s">
        <v>5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4" t="s">
        <v>201</v>
      </c>
      <c r="H15" s="344"/>
      <c r="I15" s="344"/>
      <c r="J15" s="344"/>
      <c r="K15" s="344"/>
      <c r="M15" s="3"/>
      <c r="N15" s="3"/>
      <c r="O15" s="3"/>
      <c r="P15" s="3"/>
    </row>
    <row r="16" spans="1:36" ht="11.25" customHeight="1">
      <c r="G16" s="337" t="s">
        <v>166</v>
      </c>
      <c r="H16" s="337"/>
      <c r="I16" s="337"/>
      <c r="J16" s="337"/>
      <c r="K16" s="337"/>
      <c r="M16" s="3"/>
      <c r="N16" s="3"/>
      <c r="O16" s="3"/>
      <c r="P16" s="3"/>
    </row>
    <row r="17" spans="1:17">
      <c r="A17" s="5"/>
      <c r="B17" s="169"/>
      <c r="C17" s="169"/>
      <c r="D17" s="169"/>
      <c r="E17" s="321"/>
      <c r="F17" s="321"/>
      <c r="G17" s="321"/>
      <c r="H17" s="321"/>
      <c r="I17" s="321"/>
      <c r="J17" s="321"/>
      <c r="K17" s="321"/>
      <c r="L17" s="169"/>
      <c r="M17" s="3"/>
      <c r="N17" s="3"/>
      <c r="O17" s="3"/>
      <c r="P17" s="3"/>
    </row>
    <row r="18" spans="1:17" ht="12" customHeight="1">
      <c r="A18" s="309" t="s">
        <v>177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7"/>
      <c r="D22" s="349"/>
      <c r="E22" s="349"/>
      <c r="F22" s="349"/>
      <c r="G22" s="349"/>
      <c r="H22" s="349"/>
      <c r="I22" s="34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8" t="s">
        <v>7</v>
      </c>
      <c r="H25" s="338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6" t="s">
        <v>2</v>
      </c>
      <c r="B27" s="327"/>
      <c r="C27" s="328"/>
      <c r="D27" s="328"/>
      <c r="E27" s="328"/>
      <c r="F27" s="328"/>
      <c r="G27" s="331" t="s">
        <v>3</v>
      </c>
      <c r="H27" s="333" t="s">
        <v>143</v>
      </c>
      <c r="I27" s="335" t="s">
        <v>147</v>
      </c>
      <c r="J27" s="336"/>
      <c r="K27" s="318" t="s">
        <v>144</v>
      </c>
      <c r="L27" s="316" t="s">
        <v>168</v>
      </c>
      <c r="M27" s="105"/>
      <c r="N27" s="3"/>
      <c r="O27" s="3"/>
      <c r="P27" s="3"/>
    </row>
    <row r="28" spans="1:17" ht="46.5" customHeight="1">
      <c r="A28" s="329"/>
      <c r="B28" s="330"/>
      <c r="C28" s="330"/>
      <c r="D28" s="330"/>
      <c r="E28" s="330"/>
      <c r="F28" s="330"/>
      <c r="G28" s="332"/>
      <c r="H28" s="334"/>
      <c r="I28" s="182" t="s">
        <v>142</v>
      </c>
      <c r="J28" s="183" t="s">
        <v>141</v>
      </c>
      <c r="K28" s="319"/>
      <c r="L28" s="317"/>
      <c r="M28" s="3"/>
      <c r="N28" s="3"/>
      <c r="O28" s="3"/>
      <c r="P28" s="3"/>
      <c r="Q28" s="3"/>
    </row>
    <row r="29" spans="1:17" ht="11.25" customHeight="1">
      <c r="A29" s="310" t="s">
        <v>139</v>
      </c>
      <c r="B29" s="311"/>
      <c r="C29" s="311"/>
      <c r="D29" s="311"/>
      <c r="E29" s="311"/>
      <c r="F29" s="3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228000</v>
      </c>
      <c r="J30" s="251">
        <f>SUM(J31+J41+J62+J83+J91+J107+J130+J146+J155)</f>
        <v>228000</v>
      </c>
      <c r="K30" s="252">
        <f>SUM(K31+K41+K62+K83+K91+K107+K130+K146+K155)</f>
        <v>228000.00000000003</v>
      </c>
      <c r="L30" s="251">
        <f>SUM(L31+L41+L62+L83+L91+L107+L130+L146+L155)</f>
        <v>228000.00000000003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217335</v>
      </c>
      <c r="J31" s="251">
        <f>SUM(J32+J37)</f>
        <v>217335</v>
      </c>
      <c r="K31" s="253">
        <f>SUM(K32+K37)</f>
        <v>217334.95</v>
      </c>
      <c r="L31" s="254">
        <f>SUM(L32+L37)</f>
        <v>217334.95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165980</v>
      </c>
      <c r="J32" s="255">
        <f t="shared" ref="J32:L33" si="0">SUM(J33)</f>
        <v>165980</v>
      </c>
      <c r="K32" s="256">
        <f t="shared" si="0"/>
        <v>165979.82</v>
      </c>
      <c r="L32" s="255">
        <f t="shared" si="0"/>
        <v>165979.82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165980</v>
      </c>
      <c r="J33" s="255">
        <f t="shared" si="0"/>
        <v>165980</v>
      </c>
      <c r="K33" s="256">
        <f t="shared" si="0"/>
        <v>165979.82</v>
      </c>
      <c r="L33" s="255">
        <f t="shared" si="0"/>
        <v>165979.82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165980</v>
      </c>
      <c r="J34" s="255">
        <f>SUM(J35:J36)</f>
        <v>165980</v>
      </c>
      <c r="K34" s="256">
        <f>SUM(K35:K36)</f>
        <v>165979.82</v>
      </c>
      <c r="L34" s="255">
        <f>SUM(L35:L36)</f>
        <v>165979.82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165980</v>
      </c>
      <c r="J35" s="250">
        <v>165980</v>
      </c>
      <c r="K35" s="301">
        <v>165979.82</v>
      </c>
      <c r="L35" s="301">
        <v>165979.82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51355</v>
      </c>
      <c r="J37" s="255">
        <f t="shared" ref="J37:L38" si="1">J38</f>
        <v>51355</v>
      </c>
      <c r="K37" s="256">
        <f t="shared" si="1"/>
        <v>51355.13</v>
      </c>
      <c r="L37" s="255">
        <f t="shared" si="1"/>
        <v>51355.13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51355</v>
      </c>
      <c r="J38" s="255">
        <f t="shared" si="1"/>
        <v>51355</v>
      </c>
      <c r="K38" s="255">
        <f t="shared" si="1"/>
        <v>51355.13</v>
      </c>
      <c r="L38" s="255">
        <f t="shared" si="1"/>
        <v>51355.13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51355</v>
      </c>
      <c r="J39" s="255">
        <f>J40</f>
        <v>51355</v>
      </c>
      <c r="K39" s="255">
        <f>K40</f>
        <v>51355.13</v>
      </c>
      <c r="L39" s="255">
        <f>L40</f>
        <v>51355.13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51355</v>
      </c>
      <c r="J40" s="250">
        <v>51355</v>
      </c>
      <c r="K40" s="301">
        <v>51355.13</v>
      </c>
      <c r="L40" s="301">
        <v>51355.13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10415</v>
      </c>
      <c r="J41" s="259">
        <f t="shared" si="2"/>
        <v>10415</v>
      </c>
      <c r="K41" s="258">
        <f t="shared" si="2"/>
        <v>10415.01</v>
      </c>
      <c r="L41" s="258">
        <f t="shared" si="2"/>
        <v>10415.01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10415</v>
      </c>
      <c r="J42" s="256">
        <f t="shared" si="2"/>
        <v>10415</v>
      </c>
      <c r="K42" s="255">
        <f t="shared" si="2"/>
        <v>10415.01</v>
      </c>
      <c r="L42" s="256">
        <f t="shared" si="2"/>
        <v>10415.01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10415</v>
      </c>
      <c r="J43" s="256">
        <f t="shared" si="2"/>
        <v>10415</v>
      </c>
      <c r="K43" s="260">
        <f t="shared" si="2"/>
        <v>10415.01</v>
      </c>
      <c r="L43" s="260">
        <f t="shared" si="2"/>
        <v>10415.01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10415</v>
      </c>
      <c r="J44" s="262">
        <f>SUM(J45:J61)-J53</f>
        <v>10415</v>
      </c>
      <c r="K44" s="262">
        <f>SUM(K45:K61)-K53</f>
        <v>10415.01</v>
      </c>
      <c r="L44" s="263">
        <f>SUM(L45:L61)-L53</f>
        <v>10415.01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105</v>
      </c>
      <c r="J47" s="250">
        <v>105</v>
      </c>
      <c r="K47" s="250">
        <v>105.49</v>
      </c>
      <c r="L47" s="250">
        <v>105.49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5207</v>
      </c>
      <c r="J48" s="250">
        <v>5207</v>
      </c>
      <c r="K48" s="250">
        <v>5206.51</v>
      </c>
      <c r="L48" s="250">
        <v>5206.51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1384</v>
      </c>
      <c r="J51" s="250">
        <v>1384</v>
      </c>
      <c r="K51" s="250">
        <v>1383.55</v>
      </c>
      <c r="L51" s="250">
        <v>1383.55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02">
        <v>1</v>
      </c>
      <c r="B53" s="303"/>
      <c r="C53" s="303"/>
      <c r="D53" s="303"/>
      <c r="E53" s="303"/>
      <c r="F53" s="30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402</v>
      </c>
      <c r="J56" s="250">
        <v>402</v>
      </c>
      <c r="K56" s="250">
        <v>402.36</v>
      </c>
      <c r="L56" s="250">
        <v>402.36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3317</v>
      </c>
      <c r="J60" s="250">
        <v>3317</v>
      </c>
      <c r="K60" s="301">
        <v>3317.1</v>
      </c>
      <c r="L60" s="301">
        <v>3317.1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13">
        <v>1</v>
      </c>
      <c r="B88" s="314"/>
      <c r="C88" s="314"/>
      <c r="D88" s="314"/>
      <c r="E88" s="314"/>
      <c r="F88" s="315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05">
        <v>1</v>
      </c>
      <c r="B129" s="303"/>
      <c r="C129" s="303"/>
      <c r="D129" s="303"/>
      <c r="E129" s="303"/>
      <c r="F129" s="304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250</v>
      </c>
      <c r="J146" s="266">
        <f>J147</f>
        <v>250</v>
      </c>
      <c r="K146" s="267">
        <f>K147</f>
        <v>250.04</v>
      </c>
      <c r="L146" s="265">
        <f>L147</f>
        <v>250.04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250</v>
      </c>
      <c r="J147" s="266">
        <f>J148+J152</f>
        <v>250</v>
      </c>
      <c r="K147" s="267">
        <f>K148+K152</f>
        <v>250.04</v>
      </c>
      <c r="L147" s="265">
        <f>L148+L152</f>
        <v>250.04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250</v>
      </c>
      <c r="J148" s="268">
        <f>J149</f>
        <v>250</v>
      </c>
      <c r="K148" s="256">
        <f>K149</f>
        <v>250.04</v>
      </c>
      <c r="L148" s="255">
        <f>L149</f>
        <v>250.04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250</v>
      </c>
      <c r="J149" s="266">
        <f>SUM(J150:J151)</f>
        <v>250</v>
      </c>
      <c r="K149" s="267">
        <f>SUM(K150:K151)</f>
        <v>250.04</v>
      </c>
      <c r="L149" s="265">
        <f>SUM(L150:L151)</f>
        <v>250.04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>
        <v>250</v>
      </c>
      <c r="J151" s="282">
        <v>250</v>
      </c>
      <c r="K151" s="282">
        <v>250.04</v>
      </c>
      <c r="L151" s="282">
        <v>250.04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02">
        <v>1</v>
      </c>
      <c r="B169" s="303"/>
      <c r="C169" s="303"/>
      <c r="D169" s="303"/>
      <c r="E169" s="303"/>
      <c r="F169" s="304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05">
        <v>1</v>
      </c>
      <c r="B207" s="303"/>
      <c r="C207" s="303"/>
      <c r="D207" s="303"/>
      <c r="E207" s="303"/>
      <c r="F207" s="304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05">
        <v>1</v>
      </c>
      <c r="B246" s="303"/>
      <c r="C246" s="303"/>
      <c r="D246" s="303"/>
      <c r="E246" s="303"/>
      <c r="F246" s="304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05">
        <v>1</v>
      </c>
      <c r="B286" s="303"/>
      <c r="C286" s="303"/>
      <c r="D286" s="303"/>
      <c r="E286" s="303"/>
      <c r="F286" s="304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05">
        <v>1</v>
      </c>
      <c r="B327" s="303"/>
      <c r="C327" s="303"/>
      <c r="D327" s="303"/>
      <c r="E327" s="303"/>
      <c r="F327" s="304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228000</v>
      </c>
      <c r="J344" s="293">
        <f>SUM(J30+J172)</f>
        <v>228000</v>
      </c>
      <c r="K344" s="293">
        <f>SUM(K30+K172)</f>
        <v>228000.00000000003</v>
      </c>
      <c r="L344" s="294">
        <f>SUM(L30+L172)</f>
        <v>228000.00000000003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198</v>
      </c>
      <c r="H347" s="27"/>
      <c r="I347" s="3"/>
      <c r="J347" s="3"/>
      <c r="K347" s="82" t="s">
        <v>199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6" t="s">
        <v>133</v>
      </c>
      <c r="L348" s="306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7" t="s">
        <v>175</v>
      </c>
      <c r="E351" s="308"/>
      <c r="F351" s="308"/>
      <c r="G351" s="308"/>
      <c r="H351" s="241"/>
      <c r="I351" s="186" t="s">
        <v>132</v>
      </c>
      <c r="J351" s="5"/>
      <c r="K351" s="306" t="s">
        <v>133</v>
      </c>
      <c r="L351" s="306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2016-04-19T11:52:51Z</cp:lastPrinted>
  <dcterms:created xsi:type="dcterms:W3CDTF">2004-04-07T10:43:01Z</dcterms:created>
  <dcterms:modified xsi:type="dcterms:W3CDTF">2017-01-24T06:56:34Z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