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K130" s="1"/>
  <c r="L143"/>
  <c r="L142" s="1"/>
  <c r="L141" s="1"/>
  <c r="L130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9"/>
  <c r="I178" s="1"/>
  <c r="J179"/>
  <c r="J178" s="1"/>
  <c r="K179"/>
  <c r="K178" s="1"/>
  <c r="L179"/>
  <c r="L178" s="1"/>
  <c r="I184"/>
  <c r="I183" s="1"/>
  <c r="J184"/>
  <c r="J183" s="1"/>
  <c r="K184"/>
  <c r="K18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L155"/>
  <c r="I147"/>
  <c r="I146" s="1"/>
  <c r="I63"/>
  <c r="I62"/>
  <c r="J91"/>
  <c r="L288"/>
  <c r="I155"/>
  <c r="L227"/>
  <c r="L63"/>
  <c r="L62"/>
  <c r="K257"/>
  <c r="K227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I174" i="3" l="1"/>
  <c r="I173" s="1"/>
  <c r="K174"/>
  <c r="K173" s="1"/>
  <c r="I130"/>
  <c r="K3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L287"/>
  <c r="J31" i="2"/>
  <c r="I257" i="3"/>
  <c r="I226" s="1"/>
  <c r="K91"/>
  <c r="I91"/>
  <c r="K226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I30" l="1"/>
  <c r="I172"/>
  <c r="K172"/>
  <c r="K30"/>
  <c r="J30"/>
  <c r="K174" i="2"/>
  <c r="I344"/>
  <c r="L30"/>
  <c r="L344" s="1"/>
  <c r="K30"/>
  <c r="K344" s="1"/>
  <c r="J30"/>
  <c r="J344" s="1"/>
  <c r="I344" i="1"/>
  <c r="J172" i="3"/>
  <c r="L172"/>
  <c r="L344" s="1"/>
  <c r="I174" i="2"/>
  <c r="I344" i="3" l="1"/>
  <c r="K344"/>
  <c r="J344"/>
</calcChain>
</file>

<file path=xl/sharedStrings.xml><?xml version="1.0" encoding="utf-8"?>
<sst xmlns="http://schemas.openxmlformats.org/spreadsheetml/2006/main" count="1051" uniqueCount="204">
  <si>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</si>
  <si>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</si>
  <si>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</si>
  <si>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</si>
  <si>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</si>
  <si>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</si>
  <si>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</si>
  <si>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</si>
  <si>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</si>
  <si>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</si>
  <si>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</si>
  <si>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</si>
  <si>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</si>
  <si>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</si>
  <si>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</si>
  <si>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</si>
  <si>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</si>
  <si>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</si>
  <si>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</si>
  <si>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</si>
  <si>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</si>
  <si>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</si>
  <si>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</si>
  <si>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</si>
  <si>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</si>
  <si>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</si>
  <si>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</si>
  <si>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</si>
  <si>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</si>
  <si>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</si>
  <si>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</si>
  <si>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</si>
  <si>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</si>
  <si>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</si>
  <si>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</si>
  <si>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</si>
  <si>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</si>
  <si>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</si>
  <si>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</si>
  <si>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</si>
  <si>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</si>
  <si>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</si>
  <si>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</si>
  <si>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</si>
  <si>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</si>
  <si>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</si>
  <si>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</si>
  <si>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</si>
  <si>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</si>
  <si>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</si>
  <si>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</si>
  <si>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</si>
  <si>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</si>
  <si>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</si>
  <si>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</si>
  <si>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</si>
  <si>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</si>
  <si>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</si>
  <si>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</si>
  <si>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</si>
  <si>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</si>
  <si>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</si>
  <si>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</si>
  <si>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</si>
  <si>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</si>
  <si>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</si>
  <si>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</si>
  <si>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</si>
  <si>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</si>
  <si>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</si>
  <si>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</si>
  <si>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</si>
  <si>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</si>
  <si>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</si>
  <si>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</si>
  <si>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</si>
  <si>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</si>
  <si>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</si>
  <si>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</si>
  <si>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</si>
  <si>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</si>
  <si>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</si>
  <si>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</si>
  <si>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</si>
  <si>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</si>
  <si>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</si>
  <si>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</si>
  <si>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</si>
  <si>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</si>
  <si>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</si>
  <si>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</si>
  <si>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</si>
  <si>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</si>
  <si>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</si>
  <si>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</si>
  <si>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</si>
  <si>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</si>
  <si>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</si>
  <si>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</si>
  <si>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</si>
  <si>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</si>
  <si>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</si>
  <si>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</si>
  <si>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</si>
  <si>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</si>
  <si>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</si>
  <si>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</si>
  <si>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</si>
  <si>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</si>
  <si>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</si>
  <si>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</si>
  <si>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</si>
  <si>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</si>
  <si>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</si>
  <si>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</si>
  <si>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</si>
  <si>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</si>
  <si>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</si>
  <si>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</si>
  <si>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</si>
  <si>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</si>
  <si>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</si>
  <si>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</si>
  <si>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</si>
  <si>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</si>
  <si>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</si>
  <si>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</si>
  <si>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</si>
  <si>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</si>
  <si>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</si>
  <si>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</si>
  <si>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</si>
  <si>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</si>
  <si>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</si>
  <si>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</si>
  <si>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</si>
  <si>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</si>
  <si>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</si>
  <si>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</si>
  <si>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</si>
  <si>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</si>
  <si>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</si>
  <si>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</si>
  <si>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</si>
  <si>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</si>
  <si>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</si>
  <si>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</si>
  <si>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</si>
  <si>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</si>
  <si>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</si>
  <si>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</si>
  <si>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</si>
  <si>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</si>
  <si>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</si>
  <si>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</si>
  <si>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</si>
  <si>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</si>
  <si>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</si>
  <si>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</si>
  <si>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</si>
  <si>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</si>
  <si>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</si>
  <si>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</si>
  <si>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</si>
  <si>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</si>
  <si>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</si>
  <si>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</si>
  <si>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</si>
  <si>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</si>
  <si>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</si>
  <si>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</si>
  <si>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</si>
  <si>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</si>
  <si>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</si>
  <si>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</si>
  <si>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</si>
  <si>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</si>
  <si>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</si>
  <si>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</si>
  <si>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</si>
  <si>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</si>
  <si>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</si>
  <si>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</si>
  <si>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</si>
  <si>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</si>
  <si>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</si>
  <si>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</si>
  <si>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</si>
  <si>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</si>
  <si>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</si>
  <si>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</si>
  <si>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</si>
  <si>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</si>
  <si>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</si>
  <si>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</si>
  <si>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</si>
  <si>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5SB</t>
  </si>
  <si>
    <t>Nijolė Jukavičienė</t>
  </si>
  <si>
    <t>Viršininkas</t>
  </si>
  <si>
    <t>Vidmantas Pupininkas</t>
  </si>
  <si>
    <t>Buhalterė</t>
  </si>
  <si>
    <t>ketvirtinė</t>
  </si>
  <si>
    <t>2017 M. gruodžio 31 D.</t>
  </si>
  <si>
    <t>2018-01-15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</si>
</sst>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3" borderId="1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7" t="s">
        <v>176</v>
      </c>
      <c r="K1" s="298"/>
      <c r="L1" s="29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8"/>
      <c r="K2" s="298"/>
      <c r="L2" s="29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8"/>
      <c r="K3" s="298"/>
      <c r="L3" s="29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8"/>
      <c r="K4" s="298"/>
      <c r="L4" s="29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8"/>
      <c r="K5" s="298"/>
      <c r="L5" s="29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4"/>
      <c r="H6" s="315"/>
      <c r="I6" s="315"/>
      <c r="J6" s="315"/>
      <c r="K6" s="3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9" t="s">
        <v>173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0" t="s">
        <v>161</v>
      </c>
      <c r="H8" s="320"/>
      <c r="I8" s="320"/>
      <c r="J8" s="320"/>
      <c r="K8" s="3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8" t="s">
        <v>163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9" t="s">
        <v>164</v>
      </c>
      <c r="H10" s="319"/>
      <c r="I10" s="319"/>
      <c r="J10" s="319"/>
      <c r="K10" s="3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1" t="s">
        <v>162</v>
      </c>
      <c r="H11" s="321"/>
      <c r="I11" s="321"/>
      <c r="J11" s="321"/>
      <c r="K11" s="3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8" t="s">
        <v>5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9" t="s">
        <v>165</v>
      </c>
      <c r="H15" s="319"/>
      <c r="I15" s="319"/>
      <c r="J15" s="319"/>
      <c r="K15" s="3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2" t="s">
        <v>166</v>
      </c>
      <c r="H16" s="312"/>
      <c r="I16" s="312"/>
      <c r="J16" s="312"/>
      <c r="K16" s="3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6"/>
      <c r="H17" s="317"/>
      <c r="I17" s="317"/>
      <c r="J17" s="317"/>
      <c r="K17" s="31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7"/>
      <c r="D22" s="338"/>
      <c r="E22" s="338"/>
      <c r="F22" s="338"/>
      <c r="G22" s="338"/>
      <c r="H22" s="338"/>
      <c r="I22" s="338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3" t="s">
        <v>7</v>
      </c>
      <c r="H25" s="31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1" t="s">
        <v>2</v>
      </c>
      <c r="B27" s="302"/>
      <c r="C27" s="303"/>
      <c r="D27" s="303"/>
      <c r="E27" s="303"/>
      <c r="F27" s="303"/>
      <c r="G27" s="306" t="s">
        <v>3</v>
      </c>
      <c r="H27" s="308" t="s">
        <v>143</v>
      </c>
      <c r="I27" s="310" t="s">
        <v>147</v>
      </c>
      <c r="J27" s="311"/>
      <c r="K27" s="335" t="s">
        <v>144</v>
      </c>
      <c r="L27" s="333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4"/>
      <c r="B28" s="305"/>
      <c r="C28" s="305"/>
      <c r="D28" s="305"/>
      <c r="E28" s="305"/>
      <c r="F28" s="305"/>
      <c r="G28" s="307"/>
      <c r="H28" s="309"/>
      <c r="I28" s="182" t="s">
        <v>142</v>
      </c>
      <c r="J28" s="183" t="s">
        <v>141</v>
      </c>
      <c r="K28" s="336"/>
      <c r="L28" s="33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6" t="s">
        <v>139</v>
      </c>
      <c r="B29" s="327"/>
      <c r="C29" s="327"/>
      <c r="D29" s="327"/>
      <c r="E29" s="327"/>
      <c r="F29" s="32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2">
        <v>1</v>
      </c>
      <c r="B54" s="323"/>
      <c r="C54" s="323"/>
      <c r="D54" s="323"/>
      <c r="E54" s="323"/>
      <c r="F54" s="32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9">
        <v>1</v>
      </c>
      <c r="B90" s="330"/>
      <c r="C90" s="330"/>
      <c r="D90" s="330"/>
      <c r="E90" s="330"/>
      <c r="F90" s="33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2">
        <v>1</v>
      </c>
      <c r="B131" s="323"/>
      <c r="C131" s="323"/>
      <c r="D131" s="323"/>
      <c r="E131" s="323"/>
      <c r="F131" s="32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2">
        <v>1</v>
      </c>
      <c r="B171" s="323"/>
      <c r="C171" s="323"/>
      <c r="D171" s="323"/>
      <c r="E171" s="323"/>
      <c r="F171" s="32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2">
        <v>1</v>
      </c>
      <c r="B208" s="323"/>
      <c r="C208" s="323"/>
      <c r="D208" s="323"/>
      <c r="E208" s="323"/>
      <c r="F208" s="32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2">
        <v>1</v>
      </c>
      <c r="B247" s="323"/>
      <c r="C247" s="323"/>
      <c r="D247" s="323"/>
      <c r="E247" s="323"/>
      <c r="F247" s="32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2">
        <v>1</v>
      </c>
      <c r="B288" s="323"/>
      <c r="C288" s="323"/>
      <c r="D288" s="323"/>
      <c r="E288" s="323"/>
      <c r="F288" s="32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2">
        <v>1</v>
      </c>
      <c r="B330" s="323"/>
      <c r="C330" s="323"/>
      <c r="D330" s="323"/>
      <c r="E330" s="323"/>
      <c r="F330" s="32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9" t="s">
        <v>133</v>
      </c>
      <c r="L348" s="3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0" t="s">
        <v>175</v>
      </c>
      <c r="E351" s="341"/>
      <c r="F351" s="341"/>
      <c r="G351" s="341"/>
      <c r="H351" s="241"/>
      <c r="I351" s="186" t="s">
        <v>132</v>
      </c>
      <c r="J351" s="5"/>
      <c r="K351" s="339" t="s">
        <v>133</v>
      </c>
      <c r="L351" s="3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7" t="s">
        <v>176</v>
      </c>
      <c r="K1" s="298"/>
      <c r="L1" s="29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8"/>
      <c r="K2" s="298"/>
      <c r="L2" s="29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8"/>
      <c r="K3" s="298"/>
      <c r="L3" s="29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8"/>
      <c r="K4" s="298"/>
      <c r="L4" s="29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8"/>
      <c r="K5" s="298"/>
      <c r="L5" s="29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4"/>
      <c r="H6" s="315"/>
      <c r="I6" s="315"/>
      <c r="J6" s="315"/>
      <c r="K6" s="3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9" t="s">
        <v>173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0" t="s">
        <v>161</v>
      </c>
      <c r="H8" s="320"/>
      <c r="I8" s="320"/>
      <c r="J8" s="320"/>
      <c r="K8" s="3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8" t="s">
        <v>163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9" t="s">
        <v>164</v>
      </c>
      <c r="H10" s="319"/>
      <c r="I10" s="319"/>
      <c r="J10" s="319"/>
      <c r="K10" s="3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1" t="s">
        <v>162</v>
      </c>
      <c r="H11" s="321"/>
      <c r="I11" s="321"/>
      <c r="J11" s="321"/>
      <c r="K11" s="3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8" t="s">
        <v>5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9" t="s">
        <v>165</v>
      </c>
      <c r="H15" s="319"/>
      <c r="I15" s="319"/>
      <c r="J15" s="319"/>
      <c r="K15" s="31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2" t="s">
        <v>166</v>
      </c>
      <c r="H16" s="312"/>
      <c r="I16" s="312"/>
      <c r="J16" s="312"/>
      <c r="K16" s="3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6"/>
      <c r="H17" s="317"/>
      <c r="I17" s="317"/>
      <c r="J17" s="317"/>
      <c r="K17" s="31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2"/>
      <c r="D19" s="343"/>
      <c r="E19" s="343"/>
      <c r="F19" s="343"/>
      <c r="G19" s="343"/>
      <c r="H19" s="343"/>
      <c r="I19" s="34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7" t="s">
        <v>179</v>
      </c>
      <c r="D20" s="338"/>
      <c r="E20" s="338"/>
      <c r="F20" s="338"/>
      <c r="G20" s="338"/>
      <c r="H20" s="338"/>
      <c r="I20" s="338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7" t="s">
        <v>180</v>
      </c>
      <c r="D21" s="338"/>
      <c r="E21" s="338"/>
      <c r="F21" s="338"/>
      <c r="G21" s="338"/>
      <c r="H21" s="338"/>
      <c r="I21" s="338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7" t="s">
        <v>178</v>
      </c>
      <c r="D22" s="338"/>
      <c r="E22" s="338"/>
      <c r="F22" s="338"/>
      <c r="G22" s="338"/>
      <c r="H22" s="338"/>
      <c r="I22" s="338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3" t="s">
        <v>7</v>
      </c>
      <c r="H25" s="31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1" t="s">
        <v>2</v>
      </c>
      <c r="B27" s="302"/>
      <c r="C27" s="303"/>
      <c r="D27" s="303"/>
      <c r="E27" s="303"/>
      <c r="F27" s="303"/>
      <c r="G27" s="306" t="s">
        <v>3</v>
      </c>
      <c r="H27" s="308" t="s">
        <v>143</v>
      </c>
      <c r="I27" s="310" t="s">
        <v>147</v>
      </c>
      <c r="J27" s="311"/>
      <c r="K27" s="335" t="s">
        <v>144</v>
      </c>
      <c r="L27" s="333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4"/>
      <c r="B28" s="305"/>
      <c r="C28" s="305"/>
      <c r="D28" s="305"/>
      <c r="E28" s="305"/>
      <c r="F28" s="305"/>
      <c r="G28" s="307"/>
      <c r="H28" s="309"/>
      <c r="I28" s="182" t="s">
        <v>142</v>
      </c>
      <c r="J28" s="183" t="s">
        <v>141</v>
      </c>
      <c r="K28" s="336"/>
      <c r="L28" s="33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6" t="s">
        <v>139</v>
      </c>
      <c r="B29" s="327"/>
      <c r="C29" s="327"/>
      <c r="D29" s="327"/>
      <c r="E29" s="327"/>
      <c r="F29" s="32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2">
        <v>1</v>
      </c>
      <c r="B54" s="323"/>
      <c r="C54" s="323"/>
      <c r="D54" s="323"/>
      <c r="E54" s="323"/>
      <c r="F54" s="324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9">
        <v>1</v>
      </c>
      <c r="B90" s="330"/>
      <c r="C90" s="330"/>
      <c r="D90" s="330"/>
      <c r="E90" s="330"/>
      <c r="F90" s="33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2">
        <v>1</v>
      </c>
      <c r="B131" s="323"/>
      <c r="C131" s="323"/>
      <c r="D131" s="323"/>
      <c r="E131" s="323"/>
      <c r="F131" s="324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2">
        <v>1</v>
      </c>
      <c r="B171" s="323"/>
      <c r="C171" s="323"/>
      <c r="D171" s="323"/>
      <c r="E171" s="323"/>
      <c r="F171" s="324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2">
        <v>1</v>
      </c>
      <c r="B208" s="323"/>
      <c r="C208" s="323"/>
      <c r="D208" s="323"/>
      <c r="E208" s="323"/>
      <c r="F208" s="324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2">
        <v>1</v>
      </c>
      <c r="B247" s="323"/>
      <c r="C247" s="323"/>
      <c r="D247" s="323"/>
      <c r="E247" s="323"/>
      <c r="F247" s="324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2">
        <v>1</v>
      </c>
      <c r="B288" s="323"/>
      <c r="C288" s="323"/>
      <c r="D288" s="323"/>
      <c r="E288" s="323"/>
      <c r="F288" s="324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2">
        <v>1</v>
      </c>
      <c r="B330" s="323"/>
      <c r="C330" s="323"/>
      <c r="D330" s="323"/>
      <c r="E330" s="323"/>
      <c r="F330" s="324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9" t="s">
        <v>133</v>
      </c>
      <c r="L348" s="3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0" t="s">
        <v>175</v>
      </c>
      <c r="E351" s="341"/>
      <c r="F351" s="341"/>
      <c r="G351" s="341"/>
      <c r="H351" s="241"/>
      <c r="I351" s="186" t="s">
        <v>132</v>
      </c>
      <c r="J351" s="5"/>
      <c r="K351" s="339" t="s">
        <v>133</v>
      </c>
      <c r="L351" s="3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T34" sqref="T3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4" t="s">
        <v>191</v>
      </c>
      <c r="H6" s="315"/>
      <c r="I6" s="315"/>
      <c r="J6" s="315"/>
      <c r="K6" s="31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9" t="s">
        <v>173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0" t="s">
        <v>161</v>
      </c>
      <c r="H8" s="320"/>
      <c r="I8" s="320"/>
      <c r="J8" s="320"/>
      <c r="K8" s="32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8" t="s">
        <v>202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" customHeight="1">
      <c r="G10" s="319" t="s">
        <v>201</v>
      </c>
      <c r="H10" s="319"/>
      <c r="I10" s="319"/>
      <c r="J10" s="319"/>
      <c r="K10" s="31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1" t="s">
        <v>162</v>
      </c>
      <c r="H11" s="321"/>
      <c r="I11" s="321"/>
      <c r="J11" s="321"/>
      <c r="K11" s="32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.75" customHeight="1">
      <c r="B13" s="318" t="s">
        <v>5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9" t="s">
        <v>203</v>
      </c>
      <c r="H15" s="319"/>
      <c r="I15" s="319"/>
      <c r="J15" s="319"/>
      <c r="K15" s="319"/>
      <c r="M15" s="3"/>
      <c r="N15" s="3"/>
      <c r="O15" s="3"/>
      <c r="P15" s="3"/>
    </row>
    <row r="16" spans="1:36" ht="11.25" customHeight="1">
      <c r="G16" s="312" t="s">
        <v>166</v>
      </c>
      <c r="H16" s="312"/>
      <c r="I16" s="312"/>
      <c r="J16" s="312"/>
      <c r="K16" s="312"/>
      <c r="M16" s="3"/>
      <c r="N16" s="3"/>
      <c r="O16" s="3"/>
      <c r="P16" s="3"/>
    </row>
    <row r="17" spans="1:17">
      <c r="A17" s="5"/>
      <c r="B17" s="169"/>
      <c r="C17" s="169"/>
      <c r="D17" s="169"/>
      <c r="E17" s="338"/>
      <c r="F17" s="338"/>
      <c r="G17" s="338"/>
      <c r="H17" s="338"/>
      <c r="I17" s="338"/>
      <c r="J17" s="338"/>
      <c r="K17" s="338"/>
      <c r="L17" s="169"/>
      <c r="M17" s="3"/>
      <c r="N17" s="3"/>
      <c r="O17" s="3"/>
      <c r="P17" s="3"/>
    </row>
    <row r="18" spans="1:17" ht="12" customHeight="1">
      <c r="A18" s="325" t="s">
        <v>177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2"/>
      <c r="D22" s="344"/>
      <c r="E22" s="344"/>
      <c r="F22" s="344"/>
      <c r="G22" s="344"/>
      <c r="H22" s="344"/>
      <c r="I22" s="34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196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3" t="s">
        <v>7</v>
      </c>
      <c r="H25" s="313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1" t="s">
        <v>2</v>
      </c>
      <c r="B27" s="302"/>
      <c r="C27" s="303"/>
      <c r="D27" s="303"/>
      <c r="E27" s="303"/>
      <c r="F27" s="303"/>
      <c r="G27" s="306" t="s">
        <v>3</v>
      </c>
      <c r="H27" s="308" t="s">
        <v>143</v>
      </c>
      <c r="I27" s="310" t="s">
        <v>147</v>
      </c>
      <c r="J27" s="311"/>
      <c r="K27" s="335" t="s">
        <v>144</v>
      </c>
      <c r="L27" s="333" t="s">
        <v>168</v>
      </c>
      <c r="M27" s="105"/>
      <c r="N27" s="3"/>
      <c r="O27" s="3"/>
      <c r="P27" s="3"/>
    </row>
    <row r="28" spans="1:17" ht="46.5" customHeight="1">
      <c r="A28" s="304"/>
      <c r="B28" s="305"/>
      <c r="C28" s="305"/>
      <c r="D28" s="305"/>
      <c r="E28" s="305"/>
      <c r="F28" s="305"/>
      <c r="G28" s="307"/>
      <c r="H28" s="309"/>
      <c r="I28" s="182" t="s">
        <v>142</v>
      </c>
      <c r="J28" s="183" t="s">
        <v>141</v>
      </c>
      <c r="K28" s="336"/>
      <c r="L28" s="334"/>
      <c r="M28" s="3"/>
      <c r="N28" s="3"/>
      <c r="O28" s="3"/>
      <c r="P28" s="3"/>
      <c r="Q28" s="3"/>
    </row>
    <row r="29" spans="1:17" ht="11.25" customHeight="1">
      <c r="A29" s="326" t="s">
        <v>139</v>
      </c>
      <c r="B29" s="327"/>
      <c r="C29" s="327"/>
      <c r="D29" s="327"/>
      <c r="E29" s="327"/>
      <c r="F29" s="32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40020</v>
      </c>
      <c r="J30" s="250">
        <f>SUM(J31+J41+J62+J83+J91+J107+J130+J146+J155)</f>
        <v>40020</v>
      </c>
      <c r="K30" s="251">
        <f>SUM(K31+K41+K62+K83+K91+K107+K130+K146+K155)</f>
        <v>40020</v>
      </c>
      <c r="L30" s="250">
        <f>SUM(L31+L41+L62+L83+L91+L107+L130+L146+L155)</f>
        <v>40020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28269</v>
      </c>
      <c r="J31" s="250">
        <f>SUM(J32+J37)</f>
        <v>28269</v>
      </c>
      <c r="K31" s="252">
        <f>SUM(K32+K37)</f>
        <v>28268.440000000002</v>
      </c>
      <c r="L31" s="253">
        <f>SUM(L32+L37)</f>
        <v>28268.440000000002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21620</v>
      </c>
      <c r="J32" s="254">
        <f t="shared" ref="J32:L33" si="0">SUM(J33)</f>
        <v>21620</v>
      </c>
      <c r="K32" s="255">
        <f t="shared" si="0"/>
        <v>21619.63</v>
      </c>
      <c r="L32" s="254">
        <f t="shared" si="0"/>
        <v>21619.63</v>
      </c>
      <c r="M32" s="3"/>
      <c r="N32" s="3"/>
      <c r="O32" s="3"/>
      <c r="P32" s="3"/>
      <c r="Q32" s="3"/>
    </row>
    <row r="33" spans="1:21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21620</v>
      </c>
      <c r="J33" s="254">
        <f t="shared" si="0"/>
        <v>21620</v>
      </c>
      <c r="K33" s="255">
        <f t="shared" si="0"/>
        <v>21619.63</v>
      </c>
      <c r="L33" s="254">
        <f t="shared" si="0"/>
        <v>21619.63</v>
      </c>
      <c r="M33" s="3"/>
      <c r="N33" s="3"/>
      <c r="O33" s="3"/>
      <c r="P33" s="3"/>
      <c r="Q33" s="3"/>
    </row>
    <row r="34" spans="1:2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21620</v>
      </c>
      <c r="J34" s="254">
        <f>SUM(J35:J36)</f>
        <v>21620</v>
      </c>
      <c r="K34" s="255">
        <f>SUM(K35:K36)</f>
        <v>21619.63</v>
      </c>
      <c r="L34" s="254">
        <f>SUM(L35:L36)</f>
        <v>21619.63</v>
      </c>
      <c r="M34" s="3"/>
      <c r="N34" s="3"/>
      <c r="O34" s="3"/>
      <c r="P34" s="3"/>
      <c r="Q34" s="3"/>
    </row>
    <row r="35" spans="1:21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21620</v>
      </c>
      <c r="J35" s="257">
        <v>21620</v>
      </c>
      <c r="K35" s="296">
        <v>21619.63</v>
      </c>
      <c r="L35" s="296">
        <v>21619.63</v>
      </c>
      <c r="M35" s="3"/>
      <c r="N35" s="3"/>
      <c r="O35" s="3"/>
      <c r="P35" s="3"/>
      <c r="Q35" s="3"/>
      <c r="U35" s="1" t="s">
        <v>154</v>
      </c>
    </row>
    <row r="36" spans="1:21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21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6649</v>
      </c>
      <c r="J37" s="254">
        <f t="shared" ref="J37:L38" si="1">J38</f>
        <v>6649</v>
      </c>
      <c r="K37" s="255">
        <f t="shared" si="1"/>
        <v>6648.81</v>
      </c>
      <c r="L37" s="254">
        <f t="shared" si="1"/>
        <v>6648.81</v>
      </c>
      <c r="M37" s="3"/>
      <c r="N37" s="3"/>
      <c r="O37" s="3"/>
      <c r="P37" s="3"/>
      <c r="Q37" s="3"/>
    </row>
    <row r="38" spans="1:2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6649</v>
      </c>
      <c r="J38" s="254">
        <f t="shared" si="1"/>
        <v>6649</v>
      </c>
      <c r="K38" s="254">
        <f t="shared" si="1"/>
        <v>6648.81</v>
      </c>
      <c r="L38" s="254">
        <f t="shared" si="1"/>
        <v>6648.81</v>
      </c>
      <c r="M38" s="3"/>
      <c r="N38" s="3"/>
      <c r="O38" s="3"/>
      <c r="P38" s="3"/>
      <c r="Q38" s="3"/>
    </row>
    <row r="39" spans="1:21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6649</v>
      </c>
      <c r="J39" s="254">
        <f>J40</f>
        <v>6649</v>
      </c>
      <c r="K39" s="254">
        <f>K40</f>
        <v>6648.81</v>
      </c>
      <c r="L39" s="254">
        <f>L40</f>
        <v>6648.81</v>
      </c>
      <c r="M39" s="3"/>
      <c r="N39" s="3"/>
      <c r="O39" s="3"/>
      <c r="P39" s="3"/>
      <c r="Q39" s="3"/>
    </row>
    <row r="40" spans="1:21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6649</v>
      </c>
      <c r="J40" s="257">
        <v>6649</v>
      </c>
      <c r="K40" s="296">
        <v>6648.81</v>
      </c>
      <c r="L40" s="296">
        <v>6648.81</v>
      </c>
      <c r="M40" s="3"/>
      <c r="N40" s="3"/>
      <c r="O40" s="3"/>
      <c r="P40" s="3"/>
      <c r="Q40" s="3"/>
    </row>
    <row r="41" spans="1:21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11251</v>
      </c>
      <c r="J41" s="260">
        <f t="shared" si="2"/>
        <v>11251</v>
      </c>
      <c r="K41" s="259">
        <f t="shared" si="2"/>
        <v>11251.560000000001</v>
      </c>
      <c r="L41" s="259">
        <f t="shared" si="2"/>
        <v>11251.560000000001</v>
      </c>
      <c r="M41" s="3"/>
      <c r="N41" s="3"/>
      <c r="O41" s="3"/>
      <c r="P41" s="3"/>
      <c r="Q41" s="3"/>
    </row>
    <row r="42" spans="1:21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11251</v>
      </c>
      <c r="J42" s="255">
        <f t="shared" si="2"/>
        <v>11251</v>
      </c>
      <c r="K42" s="254">
        <f t="shared" si="2"/>
        <v>11251.560000000001</v>
      </c>
      <c r="L42" s="255">
        <f t="shared" si="2"/>
        <v>11251.560000000001</v>
      </c>
      <c r="M42" s="3"/>
      <c r="N42" s="3"/>
      <c r="O42" s="3"/>
      <c r="P42" s="3"/>
      <c r="Q42" s="3"/>
    </row>
    <row r="43" spans="1:2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11251</v>
      </c>
      <c r="J43" s="255">
        <f t="shared" si="2"/>
        <v>11251</v>
      </c>
      <c r="K43" s="261">
        <f t="shared" si="2"/>
        <v>11251.560000000001</v>
      </c>
      <c r="L43" s="261">
        <f t="shared" si="2"/>
        <v>11251.560000000001</v>
      </c>
      <c r="M43" s="3"/>
      <c r="N43" s="3"/>
      <c r="O43" s="3"/>
      <c r="P43" s="3"/>
      <c r="Q43" s="3"/>
    </row>
    <row r="44" spans="1:21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11251</v>
      </c>
      <c r="J44" s="263">
        <f>SUM(J45:J61)-J53</f>
        <v>11251</v>
      </c>
      <c r="K44" s="263">
        <f>SUM(K45:K61)-K53</f>
        <v>11251.560000000001</v>
      </c>
      <c r="L44" s="264">
        <f>SUM(L45:L61)-L53</f>
        <v>11251.560000000001</v>
      </c>
      <c r="M44" s="3"/>
      <c r="N44" s="3"/>
      <c r="O44" s="3"/>
      <c r="P44" s="3"/>
      <c r="Q44" s="3"/>
    </row>
    <row r="45" spans="1:2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21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22</v>
      </c>
      <c r="J46" s="257">
        <v>22</v>
      </c>
      <c r="K46" s="257">
        <v>21.86</v>
      </c>
      <c r="L46" s="257">
        <v>21.86</v>
      </c>
      <c r="M46" s="3"/>
      <c r="N46" s="3"/>
      <c r="O46" s="3"/>
      <c r="P46" s="3"/>
      <c r="Q46" s="3"/>
    </row>
    <row r="47" spans="1:21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27</v>
      </c>
      <c r="J47" s="257">
        <v>27</v>
      </c>
      <c r="K47" s="257">
        <v>26.75</v>
      </c>
      <c r="L47" s="257">
        <v>26.75</v>
      </c>
      <c r="M47" s="3"/>
      <c r="N47" s="3"/>
      <c r="O47" s="3"/>
      <c r="P47" s="3"/>
      <c r="Q47" s="3"/>
    </row>
    <row r="48" spans="1:21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5595</v>
      </c>
      <c r="J48" s="257">
        <v>5595</v>
      </c>
      <c r="K48" s="257">
        <v>5595.1</v>
      </c>
      <c r="L48" s="257">
        <v>5595.1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1255</v>
      </c>
      <c r="J51" s="257">
        <v>1255</v>
      </c>
      <c r="K51" s="257">
        <v>1255.9000000000001</v>
      </c>
      <c r="L51" s="257">
        <v>1255.9000000000001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2">
        <v>1</v>
      </c>
      <c r="B53" s="323"/>
      <c r="C53" s="323"/>
      <c r="D53" s="323"/>
      <c r="E53" s="323"/>
      <c r="F53" s="324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350</v>
      </c>
      <c r="J56" s="257">
        <v>350</v>
      </c>
      <c r="K56" s="257">
        <v>350</v>
      </c>
      <c r="L56" s="257">
        <v>350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521</v>
      </c>
      <c r="J57" s="257">
        <v>521</v>
      </c>
      <c r="K57" s="257">
        <v>521</v>
      </c>
      <c r="L57" s="257">
        <v>521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78</v>
      </c>
      <c r="J60" s="257">
        <v>78</v>
      </c>
      <c r="K60" s="257">
        <v>77.95</v>
      </c>
      <c r="L60" s="257">
        <v>77.95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3403</v>
      </c>
      <c r="J61" s="257">
        <v>3403</v>
      </c>
      <c r="K61" s="257">
        <v>3403</v>
      </c>
      <c r="L61" s="257">
        <v>3403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9">
        <v>1</v>
      </c>
      <c r="B88" s="330"/>
      <c r="C88" s="330"/>
      <c r="D88" s="330"/>
      <c r="E88" s="330"/>
      <c r="F88" s="331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2">
        <v>1</v>
      </c>
      <c r="B129" s="323"/>
      <c r="C129" s="323"/>
      <c r="D129" s="323"/>
      <c r="E129" s="323"/>
      <c r="F129" s="324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500</v>
      </c>
      <c r="J130" s="269">
        <f>SUM(J131+J136+J141)</f>
        <v>500</v>
      </c>
      <c r="K130" s="255">
        <f>SUM(K131+K136+K141)</f>
        <v>500</v>
      </c>
      <c r="L130" s="254">
        <f>SUM(L131+L136+L141)</f>
        <v>500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500</v>
      </c>
      <c r="J141" s="269">
        <f t="shared" ref="J141:L142" si="15">J142</f>
        <v>500</v>
      </c>
      <c r="K141" s="255">
        <f t="shared" si="15"/>
        <v>500</v>
      </c>
      <c r="L141" s="254">
        <f t="shared" si="15"/>
        <v>500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500</v>
      </c>
      <c r="J142" s="263">
        <f t="shared" si="15"/>
        <v>500</v>
      </c>
      <c r="K142" s="264">
        <f t="shared" si="15"/>
        <v>500</v>
      </c>
      <c r="L142" s="262">
        <f t="shared" si="15"/>
        <v>500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500</v>
      </c>
      <c r="J143" s="269">
        <f>SUM(J144:J145)</f>
        <v>500</v>
      </c>
      <c r="K143" s="255">
        <f>SUM(K144:K145)</f>
        <v>500</v>
      </c>
      <c r="L143" s="254">
        <f>SUM(L144:L145)</f>
        <v>500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>
        <v>500</v>
      </c>
      <c r="J144" s="279">
        <v>500</v>
      </c>
      <c r="K144" s="279">
        <v>500</v>
      </c>
      <c r="L144" s="279">
        <v>500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2">
        <v>1</v>
      </c>
      <c r="B169" s="323"/>
      <c r="C169" s="323"/>
      <c r="D169" s="323"/>
      <c r="E169" s="323"/>
      <c r="F169" s="324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2">
        <v>1</v>
      </c>
      <c r="B207" s="323"/>
      <c r="C207" s="323"/>
      <c r="D207" s="323"/>
      <c r="E207" s="323"/>
      <c r="F207" s="324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2">
        <v>1</v>
      </c>
      <c r="B246" s="323"/>
      <c r="C246" s="323"/>
      <c r="D246" s="323"/>
      <c r="E246" s="323"/>
      <c r="F246" s="324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2">
        <v>1</v>
      </c>
      <c r="B286" s="323"/>
      <c r="C286" s="323"/>
      <c r="D286" s="323"/>
      <c r="E286" s="323"/>
      <c r="F286" s="324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2">
        <v>1</v>
      </c>
      <c r="B327" s="323"/>
      <c r="C327" s="323"/>
      <c r="D327" s="323"/>
      <c r="E327" s="323"/>
      <c r="F327" s="324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40020</v>
      </c>
      <c r="J344" s="294">
        <f>SUM(J30+J172)</f>
        <v>40020</v>
      </c>
      <c r="K344" s="294">
        <f>SUM(K30+K172)</f>
        <v>40020</v>
      </c>
      <c r="L344" s="295">
        <f>SUM(L30+L172)</f>
        <v>40020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198</v>
      </c>
      <c r="H347" s="27"/>
      <c r="I347" s="3"/>
      <c r="J347" s="3"/>
      <c r="K347" s="82" t="s">
        <v>199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9" t="s">
        <v>133</v>
      </c>
      <c r="L348" s="339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200</v>
      </c>
      <c r="H350" s="3"/>
      <c r="I350" s="161"/>
      <c r="J350" s="3"/>
      <c r="K350" s="243" t="s">
        <v>197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0" t="s">
        <v>175</v>
      </c>
      <c r="E351" s="341"/>
      <c r="F351" s="341"/>
      <c r="G351" s="341"/>
      <c r="H351" s="241"/>
      <c r="I351" s="186" t="s">
        <v>132</v>
      </c>
      <c r="J351" s="5"/>
      <c r="K351" s="339" t="s">
        <v>133</v>
      </c>
      <c r="L351" s="339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2018-01-29T12:22:04Z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