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44" i="3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3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<sst xmlns="http://schemas.openxmlformats.org/spreadsheetml/2006/main" count="1050" uniqueCount="204">
  <si>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</si>
  <si>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</si>
  <si>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</si>
  <si>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</si>
  <si>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</si>
  <si>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</si>
  <si>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</si>
  <si>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</si>
  <si>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</si>
  <si>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</si>
  <si>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</si>
  <si>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</si>
  <si>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</si>
  <si>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</si>
  <si>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</si>
  <si>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</si>
  <si>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</si>
  <si>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</si>
  <si>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</si>
  <si>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</si>
  <si>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</si>
  <si>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</si>
  <si>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</si>
  <si>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</si>
  <si>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</si>
  <si>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</si>
  <si>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</si>
  <si>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</si>
  <si>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</si>
  <si>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</si>
  <si>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</si>
  <si>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</si>
  <si>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</si>
  <si>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</si>
  <si>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</si>
  <si>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</si>
  <si>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</si>
  <si>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</si>
  <si>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</si>
  <si>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</si>
  <si>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</si>
  <si>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</si>
  <si>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</si>
  <si>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</si>
  <si>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</si>
  <si>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</si>
  <si>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</si>
  <si>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</si>
  <si>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</si>
  <si>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</si>
  <si>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</si>
  <si>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</si>
  <si>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</si>
  <si>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</si>
  <si>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</si>
  <si>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</si>
  <si>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</si>
  <si>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</si>
  <si>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</si>
  <si>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</si>
  <si>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</si>
  <si>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</si>
  <si>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</si>
  <si>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</si>
  <si>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</si>
  <si>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</si>
  <si>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</si>
  <si>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</si>
  <si>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</si>
  <si>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</si>
  <si>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</si>
  <si>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</si>
  <si>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</si>
  <si>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</si>
  <si>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</si>
  <si>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</si>
  <si>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</si>
  <si>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</si>
  <si>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</si>
  <si>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</si>
  <si>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</si>
  <si>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</si>
  <si>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</si>
  <si>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</si>
  <si>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</si>
  <si>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</si>
  <si>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</si>
  <si>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</si>
  <si>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</si>
  <si>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</si>
  <si>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</si>
  <si>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</si>
  <si>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</si>
  <si>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</si>
  <si>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</si>
  <si>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</si>
  <si>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</si>
  <si>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</si>
  <si>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</si>
  <si>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</si>
  <si>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</si>
  <si>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</si>
  <si>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</si>
  <si>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</si>
  <si>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</si>
  <si>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</si>
  <si>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</si>
  <si>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</si>
  <si>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</si>
  <si>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</si>
  <si>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</si>
  <si>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</si>
  <si>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</si>
  <si>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</si>
  <si>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</si>
  <si>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</si>
  <si>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</si>
  <si>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</si>
  <si>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</si>
  <si>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</si>
  <si>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</si>
  <si>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</si>
  <si>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</si>
  <si>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</si>
  <si>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</si>
  <si>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</si>
  <si>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</si>
  <si>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</si>
  <si>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</si>
  <si>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</si>
  <si>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</si>
  <si>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</si>
  <si>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</si>
  <si>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</si>
  <si>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</si>
  <si>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</si>
  <si>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</si>
  <si>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</si>
  <si>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</si>
  <si>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</si>
  <si>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</si>
  <si>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</si>
  <si>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</si>
  <si>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</si>
  <si>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</si>
  <si>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</si>
  <si>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</si>
  <si>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</si>
  <si>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</si>
  <si>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</si>
  <si>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</si>
  <si>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</si>
  <si>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</si>
  <si>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</si>
  <si>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</si>
  <si>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</si>
  <si>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</si>
  <si>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</si>
  <si>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</si>
  <si>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</si>
  <si>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</si>
  <si>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</si>
  <si>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</si>
  <si>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</si>
  <si>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</si>
  <si>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</si>
  <si>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</si>
  <si>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</si>
  <si>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</si>
  <si>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</si>
  <si>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</si>
  <si>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</si>
  <si>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</si>
  <si>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</si>
  <si>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</si>
  <si>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</si>
  <si>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</si>
  <si>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</si>
  <si>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</si>
  <si>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</si>
  <si>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</si>
  <si>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</si>
  <si>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</si>
  <si>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</si>
  <si>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</si>
  <si>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</si>
  <si>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</si>
  <si>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</si>
  <si>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</si>
  <si>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</si>
  <si>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</si>
  <si>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</si>
  <si>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</si>
  <si>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</si>
  <si>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</si>
  <si>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</si>
  <si>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5SB</t>
  </si>
  <si>
    <t>Vyr. finansininkė</t>
  </si>
  <si>
    <t>Nijolė Jukavičienė</t>
  </si>
  <si>
    <t>ketvirtinė</t>
  </si>
  <si>
    <t>Viršininkas</t>
  </si>
  <si>
    <t>Vidmantas Pupininkas</t>
  </si>
  <si>
    <t>2016-06-20   Nr. _________</t>
  </si>
  <si>
    <t>2016 M. birželio 30 D.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</si>
</sst>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299" zoomScaleNormal="100" zoomScaleSheetLayoutView="120" workbookViewId="0">
      <selection activeCell="U342" sqref="U3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199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202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196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34950</v>
      </c>
      <c r="J30" s="250">
        <f>SUM(J31+J41+J62+J83+J91+J107+J130+J146+J155)</f>
        <v>18415</v>
      </c>
      <c r="K30" s="251">
        <f>SUM(K31+K41+K62+K83+K91+K107+K130+K146+K155)</f>
        <v>18413.66</v>
      </c>
      <c r="L30" s="250">
        <f>SUM(L31+L41+L62+L83+L91+L107+L130+L146+L155)</f>
        <v>18413.66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20010</v>
      </c>
      <c r="J31" s="250">
        <f>SUM(J32+J37)</f>
        <v>11782</v>
      </c>
      <c r="K31" s="252">
        <f>SUM(K32+K37)</f>
        <v>11781.650000000001</v>
      </c>
      <c r="L31" s="253">
        <f>SUM(L32+L37)</f>
        <v>11781.650000000001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15280</v>
      </c>
      <c r="J32" s="254">
        <f t="shared" ref="J32:L33" si="0">SUM(J33)</f>
        <v>8974</v>
      </c>
      <c r="K32" s="255">
        <f t="shared" si="0"/>
        <v>8974.11</v>
      </c>
      <c r="L32" s="254">
        <f t="shared" si="0"/>
        <v>8974.11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15280</v>
      </c>
      <c r="J33" s="254">
        <f t="shared" si="0"/>
        <v>8974</v>
      </c>
      <c r="K33" s="255">
        <f t="shared" si="0"/>
        <v>8974.11</v>
      </c>
      <c r="L33" s="254">
        <f t="shared" si="0"/>
        <v>8974.11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15280</v>
      </c>
      <c r="J34" s="254">
        <f>SUM(J35:J36)</f>
        <v>8974</v>
      </c>
      <c r="K34" s="255">
        <f>SUM(K35:K36)</f>
        <v>8974.11</v>
      </c>
      <c r="L34" s="254">
        <f>SUM(L35:L36)</f>
        <v>8974.11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15280</v>
      </c>
      <c r="J35" s="257">
        <v>8974</v>
      </c>
      <c r="K35" s="257">
        <v>8974.11</v>
      </c>
      <c r="L35" s="257">
        <v>8974.11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4730</v>
      </c>
      <c r="J37" s="254">
        <f t="shared" ref="J37:L38" si="1">J38</f>
        <v>2808</v>
      </c>
      <c r="K37" s="255">
        <f t="shared" si="1"/>
        <v>2807.54</v>
      </c>
      <c r="L37" s="254">
        <f t="shared" si="1"/>
        <v>2807.54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4730</v>
      </c>
      <c r="J38" s="254">
        <f t="shared" si="1"/>
        <v>2808</v>
      </c>
      <c r="K38" s="254">
        <f t="shared" si="1"/>
        <v>2807.54</v>
      </c>
      <c r="L38" s="254">
        <f t="shared" si="1"/>
        <v>2807.54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4730</v>
      </c>
      <c r="J39" s="254">
        <f>J40</f>
        <v>2808</v>
      </c>
      <c r="K39" s="254">
        <f>K40</f>
        <v>2807.54</v>
      </c>
      <c r="L39" s="254">
        <f>L40</f>
        <v>2807.54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4730</v>
      </c>
      <c r="J40" s="257">
        <v>2808</v>
      </c>
      <c r="K40" s="257">
        <v>2807.54</v>
      </c>
      <c r="L40" s="257">
        <v>2807.54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14940</v>
      </c>
      <c r="J41" s="260">
        <f t="shared" si="2"/>
        <v>6633</v>
      </c>
      <c r="K41" s="259">
        <f t="shared" si="2"/>
        <v>6632.0099999999993</v>
      </c>
      <c r="L41" s="259">
        <f t="shared" si="2"/>
        <v>6632.0099999999993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14940</v>
      </c>
      <c r="J42" s="255">
        <f t="shared" si="2"/>
        <v>6633</v>
      </c>
      <c r="K42" s="254">
        <f t="shared" si="2"/>
        <v>6632.0099999999993</v>
      </c>
      <c r="L42" s="255">
        <f t="shared" si="2"/>
        <v>6632.0099999999993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14940</v>
      </c>
      <c r="J43" s="255">
        <f t="shared" si="2"/>
        <v>6633</v>
      </c>
      <c r="K43" s="261">
        <f t="shared" si="2"/>
        <v>6632.0099999999993</v>
      </c>
      <c r="L43" s="261">
        <f t="shared" si="2"/>
        <v>6632.0099999999993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14940</v>
      </c>
      <c r="J44" s="263">
        <f>SUM(J45:J61)-J53</f>
        <v>6633</v>
      </c>
      <c r="K44" s="263">
        <f>SUM(K45:K61)-K53</f>
        <v>6632.0099999999993</v>
      </c>
      <c r="L44" s="264">
        <f>SUM(L45:L61)-L53</f>
        <v>6632.0099999999993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90</v>
      </c>
      <c r="J46" s="257">
        <v>72</v>
      </c>
      <c r="K46" s="257">
        <v>72.22</v>
      </c>
      <c r="L46" s="257">
        <v>72.22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50</v>
      </c>
      <c r="J47" s="257">
        <v>9</v>
      </c>
      <c r="K47" s="257">
        <v>8.77</v>
      </c>
      <c r="L47" s="257">
        <v>8.77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6500</v>
      </c>
      <c r="J48" s="257">
        <v>2925</v>
      </c>
      <c r="K48" s="257">
        <v>2924.95</v>
      </c>
      <c r="L48" s="257">
        <v>2924.95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3200</v>
      </c>
      <c r="J51" s="257">
        <v>987</v>
      </c>
      <c r="K51" s="257">
        <v>986.47</v>
      </c>
      <c r="L51" s="257">
        <v>986.47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1670</v>
      </c>
      <c r="J56" s="257">
        <v>245</v>
      </c>
      <c r="K56" s="257">
        <v>245.15</v>
      </c>
      <c r="L56" s="257">
        <v>245.15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7">
        <v>69</v>
      </c>
      <c r="K57" s="257">
        <v>69</v>
      </c>
      <c r="L57" s="257">
        <v>69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180</v>
      </c>
      <c r="J60" s="257">
        <v>180</v>
      </c>
      <c r="K60" s="257">
        <v>179.71</v>
      </c>
      <c r="L60" s="257">
        <v>179.71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3050</v>
      </c>
      <c r="J61" s="257">
        <v>2146</v>
      </c>
      <c r="K61" s="257">
        <v>2145.7399999999998</v>
      </c>
      <c r="L61" s="257">
        <v>2145.7399999999998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30000</v>
      </c>
      <c r="J172" s="285">
        <f>SUM(J173+J226+J287)</f>
        <v>12710</v>
      </c>
      <c r="K172" s="251">
        <f>SUM(K173+K226+K287)</f>
        <v>12709.84</v>
      </c>
      <c r="L172" s="250">
        <f>SUM(L173+L226+L287)</f>
        <v>12709.84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30000</v>
      </c>
      <c r="J173" s="266">
        <f>SUM(J174+J196+J204+J216+J220)</f>
        <v>12710</v>
      </c>
      <c r="K173" s="266">
        <f>SUM(K174+K196+K204+K216+K220)</f>
        <v>12709.84</v>
      </c>
      <c r="L173" s="266">
        <f>SUM(L174+L196+L204+L216+L220)</f>
        <v>12709.84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30000</v>
      </c>
      <c r="J174" s="269">
        <f>SUM(J175+J178+J183+J188+J193)</f>
        <v>12710</v>
      </c>
      <c r="K174" s="255">
        <f>SUM(K175+K178+K183+K188+K193)</f>
        <v>12709.84</v>
      </c>
      <c r="L174" s="254">
        <f>SUM(L175+L178+L183+L188+L193)</f>
        <v>12709.84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30000</v>
      </c>
      <c r="J183" s="269">
        <f>J184</f>
        <v>12710</v>
      </c>
      <c r="K183" s="255">
        <f>K184</f>
        <v>12709.84</v>
      </c>
      <c r="L183" s="254">
        <f>L184</f>
        <v>12709.84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30000</v>
      </c>
      <c r="J184" s="254">
        <f>SUM(J185:J187)</f>
        <v>12710</v>
      </c>
      <c r="K184" s="254">
        <f>SUM(K185:K187)</f>
        <v>12709.84</v>
      </c>
      <c r="L184" s="254">
        <f>SUM(L185:L187)</f>
        <v>12709.84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>
        <v>29148</v>
      </c>
      <c r="J185" s="258">
        <v>11858</v>
      </c>
      <c r="K185" s="258">
        <v>11858</v>
      </c>
      <c r="L185" s="286">
        <v>11858</v>
      </c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>
        <v>852</v>
      </c>
      <c r="J186" s="258">
        <v>852</v>
      </c>
      <c r="K186" s="258">
        <v>851.84</v>
      </c>
      <c r="L186" s="258">
        <v>851.84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64950</v>
      </c>
      <c r="J344" s="294">
        <f>SUM(J30+J172)</f>
        <v>31125</v>
      </c>
      <c r="K344" s="294">
        <f>SUM(K30+K172)</f>
        <v>31123.5</v>
      </c>
      <c r="L344" s="295">
        <f>SUM(L30+L172)</f>
        <v>31123.5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200</v>
      </c>
      <c r="H347" s="27"/>
      <c r="I347" s="3"/>
      <c r="J347" s="3"/>
      <c r="K347" s="82" t="s">
        <v>201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197</v>
      </c>
      <c r="H350" s="3"/>
      <c r="I350" s="161"/>
      <c r="J350" s="3"/>
      <c r="K350" s="243" t="s">
        <v>198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2014-10-10T10:31:39Z</cp:lastPrinted>
  <dcterms:created xsi:type="dcterms:W3CDTF">2004-04-07T10:43:01Z</dcterms:created>
  <dcterms:modified xsi:type="dcterms:W3CDTF">2016-07-20T06:21:14Z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