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K173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 s="1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K31" i="3" l="1"/>
  <c r="J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30" l="1"/>
  <c r="K344" s="1"/>
  <c r="J30"/>
  <c r="I344"/>
  <c r="K174" i="2"/>
  <c r="I344"/>
  <c r="L30"/>
  <c r="L344" s="1"/>
  <c r="K30"/>
  <c r="K344" s="1"/>
  <c r="J30"/>
  <c r="J344" s="1"/>
  <c r="I344" i="1"/>
  <c r="J172" i="3"/>
  <c r="L172"/>
  <c r="L344" s="1"/>
  <c r="I174" i="2"/>
  <c r="J344" i="3" l="1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<sst xmlns="http://schemas.openxmlformats.org/spreadsheetml/2006/main" count="1050" uniqueCount="204">
  <si>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</si>
  <si>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</si>
  <si>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</si>
  <si>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</si>
  <si>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</si>
  <si>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</si>
  <si>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</si>
  <si>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</si>
  <si>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</si>
  <si>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</si>
  <si>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</si>
  <si>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</si>
  <si>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</si>
  <si>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</si>
  <si>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</si>
  <si>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</si>
  <si>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</si>
  <si>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</si>
  <si>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</si>
  <si>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</si>
  <si>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</si>
  <si>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</si>
  <si>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</si>
  <si>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</si>
  <si>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</si>
  <si>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</si>
  <si>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</si>
  <si>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</si>
  <si>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</si>
  <si>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</si>
  <si>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</si>
  <si>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</si>
  <si>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</si>
  <si>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</si>
  <si>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</si>
  <si>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</si>
  <si>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</si>
  <si>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</si>
  <si>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</si>
  <si>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</si>
  <si>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</si>
  <si>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</si>
  <si>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</si>
  <si>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</si>
  <si>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</si>
  <si>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</si>
  <si>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</si>
  <si>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</si>
  <si>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</si>
  <si>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</si>
  <si>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</si>
  <si>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</si>
  <si>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</si>
  <si>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</si>
  <si>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</si>
  <si>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</si>
  <si>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</si>
  <si>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</si>
  <si>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</si>
  <si>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</si>
  <si>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</si>
  <si>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</si>
  <si>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</si>
  <si>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</si>
  <si>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</si>
  <si>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</si>
  <si>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</si>
  <si>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</si>
  <si>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</si>
  <si>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</si>
  <si>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</si>
  <si>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</si>
  <si>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</si>
  <si>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</si>
  <si>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</si>
  <si>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</si>
  <si>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</si>
  <si>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</si>
  <si>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</si>
  <si>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</si>
  <si>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</si>
  <si>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</si>
  <si>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</si>
  <si>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</si>
  <si>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</si>
  <si>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</si>
  <si>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</si>
  <si>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</si>
  <si>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</si>
  <si>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</si>
  <si>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</si>
  <si>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</si>
  <si>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</si>
  <si>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</si>
  <si>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</si>
  <si>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</si>
  <si>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</si>
  <si>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</si>
  <si>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</si>
  <si>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</si>
  <si>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</si>
  <si>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</si>
  <si>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</si>
  <si>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</si>
  <si>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</si>
  <si>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</si>
  <si>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</si>
  <si>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</si>
  <si>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</si>
  <si>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</si>
  <si>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</si>
  <si>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</si>
  <si>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</si>
  <si>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</si>
  <si>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</si>
  <si>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</si>
  <si>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</si>
  <si>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</si>
  <si>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</si>
  <si>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</si>
  <si>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</si>
  <si>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</si>
  <si>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</si>
  <si>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</si>
  <si>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</si>
  <si>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</si>
  <si>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</si>
  <si>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</si>
  <si>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</si>
  <si>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</si>
  <si>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</si>
  <si>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</si>
  <si>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</si>
  <si>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</si>
  <si>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</si>
  <si>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</si>
  <si>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</si>
  <si>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</si>
  <si>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</si>
  <si>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</si>
  <si>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</si>
  <si>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</si>
  <si>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</si>
  <si>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</si>
  <si>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</si>
  <si>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</si>
  <si>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</si>
  <si>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</si>
  <si>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</si>
  <si>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</si>
  <si>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</si>
  <si>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</si>
  <si>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</si>
  <si>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</si>
  <si>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</si>
  <si>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</si>
  <si>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</si>
  <si>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</si>
  <si>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</si>
  <si>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</si>
  <si>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</si>
  <si>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</si>
  <si>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</si>
  <si>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</si>
  <si>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</si>
  <si>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</si>
  <si>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</si>
  <si>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</si>
  <si>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</si>
  <si>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</si>
  <si>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</si>
  <si>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</si>
  <si>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</si>
  <si>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</si>
  <si>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</si>
  <si>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</si>
  <si>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</si>
  <si>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</si>
  <si>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</si>
  <si>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</si>
  <si>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</si>
  <si>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</si>
  <si>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</si>
  <si>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</si>
  <si>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</si>
  <si>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</si>
  <si>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</si>
  <si>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</si>
  <si>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</si>
  <si>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</si>
  <si>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</si>
  <si>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</si>
  <si>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</t>
  </si>
  <si>
    <t>03</t>
  </si>
  <si>
    <t>02</t>
  </si>
  <si>
    <t>01</t>
  </si>
  <si>
    <t>5SB</t>
  </si>
  <si>
    <t>Vyr. finansininkė</t>
  </si>
  <si>
    <t>Nijolė Jukavičienė</t>
  </si>
  <si>
    <t>2016 M. kovo 31 D.</t>
  </si>
  <si>
    <t>2016-04-19   Nr. _________</t>
  </si>
  <si>
    <t>ketvirtinė</t>
  </si>
  <si>
    <t>Viršininkas</t>
  </si>
  <si>
    <t>Vidmantas Pupininkas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</si>
</sst>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zoomScaleNormal="100" zoomScaleSheetLayoutView="120" workbookViewId="0">
      <selection activeCell="T186" sqref="T18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199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201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200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 t="s">
        <v>192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196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193</v>
      </c>
      <c r="J25" s="248" t="s">
        <v>194</v>
      </c>
      <c r="K25" s="249" t="s">
        <v>195</v>
      </c>
      <c r="L25" s="249" t="s">
        <v>195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34950</v>
      </c>
      <c r="J30" s="250">
        <f>SUM(J31+J41+J62+J83+J91+J107+J130+J146+J155)</f>
        <v>9550</v>
      </c>
      <c r="K30" s="251">
        <f>SUM(K31+K41+K62+K83+K91+K107+K130+K146+K155)</f>
        <v>9224.869999999999</v>
      </c>
      <c r="L30" s="250">
        <f>SUM(L31+L41+L62+L83+L91+L107+L130+L146+L155)</f>
        <v>9224.869999999999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20010</v>
      </c>
      <c r="J31" s="250">
        <f>SUM(J32+J37)</f>
        <v>5680</v>
      </c>
      <c r="K31" s="252">
        <f>SUM(K32+K37)</f>
        <v>5668.59</v>
      </c>
      <c r="L31" s="253">
        <f>SUM(L32+L37)</f>
        <v>5668.59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15280</v>
      </c>
      <c r="J32" s="254">
        <f t="shared" ref="J32:L33" si="0">SUM(J33)</f>
        <v>4310</v>
      </c>
      <c r="K32" s="255">
        <f t="shared" si="0"/>
        <v>4306.9399999999996</v>
      </c>
      <c r="L32" s="254">
        <f t="shared" si="0"/>
        <v>4306.9399999999996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15280</v>
      </c>
      <c r="J33" s="254">
        <f t="shared" si="0"/>
        <v>4310</v>
      </c>
      <c r="K33" s="255">
        <f t="shared" si="0"/>
        <v>4306.9399999999996</v>
      </c>
      <c r="L33" s="254">
        <f t="shared" si="0"/>
        <v>4306.9399999999996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15280</v>
      </c>
      <c r="J34" s="254">
        <f>SUM(J35:J36)</f>
        <v>4310</v>
      </c>
      <c r="K34" s="255">
        <f>SUM(K35:K36)</f>
        <v>4306.9399999999996</v>
      </c>
      <c r="L34" s="254">
        <f>SUM(L35:L36)</f>
        <v>4306.9399999999996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15280</v>
      </c>
      <c r="J35" s="257">
        <v>4310</v>
      </c>
      <c r="K35" s="257">
        <v>4306.9399999999996</v>
      </c>
      <c r="L35" s="257">
        <v>4306.9399999999996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4730</v>
      </c>
      <c r="J37" s="254">
        <f t="shared" ref="J37:L38" si="1">J38</f>
        <v>1370</v>
      </c>
      <c r="K37" s="255">
        <f t="shared" si="1"/>
        <v>1361.65</v>
      </c>
      <c r="L37" s="254">
        <f t="shared" si="1"/>
        <v>1361.65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4730</v>
      </c>
      <c r="J38" s="254">
        <f t="shared" si="1"/>
        <v>1370</v>
      </c>
      <c r="K38" s="254">
        <f t="shared" si="1"/>
        <v>1361.65</v>
      </c>
      <c r="L38" s="254">
        <f t="shared" si="1"/>
        <v>1361.65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4730</v>
      </c>
      <c r="J39" s="254">
        <f>J40</f>
        <v>1370</v>
      </c>
      <c r="K39" s="254">
        <f>K40</f>
        <v>1361.65</v>
      </c>
      <c r="L39" s="254">
        <f>L40</f>
        <v>1361.65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4730</v>
      </c>
      <c r="J40" s="257">
        <v>1370</v>
      </c>
      <c r="K40" s="257">
        <v>1361.65</v>
      </c>
      <c r="L40" s="257">
        <v>1361.65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14940</v>
      </c>
      <c r="J41" s="260">
        <f t="shared" si="2"/>
        <v>3870</v>
      </c>
      <c r="K41" s="259">
        <f t="shared" si="2"/>
        <v>3556.2799999999997</v>
      </c>
      <c r="L41" s="259">
        <f t="shared" si="2"/>
        <v>3556.2799999999997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14940</v>
      </c>
      <c r="J42" s="255">
        <f t="shared" si="2"/>
        <v>3870</v>
      </c>
      <c r="K42" s="254">
        <f t="shared" si="2"/>
        <v>3556.2799999999997</v>
      </c>
      <c r="L42" s="255">
        <f t="shared" si="2"/>
        <v>3556.2799999999997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14940</v>
      </c>
      <c r="J43" s="255">
        <f t="shared" si="2"/>
        <v>3870</v>
      </c>
      <c r="K43" s="261">
        <f t="shared" si="2"/>
        <v>3556.2799999999997</v>
      </c>
      <c r="L43" s="261">
        <f t="shared" si="2"/>
        <v>3556.2799999999997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14940</v>
      </c>
      <c r="J44" s="263">
        <f>SUM(J45:J61)-J53</f>
        <v>3870</v>
      </c>
      <c r="K44" s="263">
        <f>SUM(K45:K61)-K53</f>
        <v>3556.2799999999997</v>
      </c>
      <c r="L44" s="264">
        <f>SUM(L45:L61)-L53</f>
        <v>3556.2799999999997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90</v>
      </c>
      <c r="J46" s="257">
        <v>50</v>
      </c>
      <c r="K46" s="257">
        <v>49.67</v>
      </c>
      <c r="L46" s="257">
        <v>49.67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50</v>
      </c>
      <c r="J47" s="257">
        <v>10</v>
      </c>
      <c r="K47" s="257">
        <v>2.62</v>
      </c>
      <c r="L47" s="257">
        <v>2.62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6500</v>
      </c>
      <c r="J48" s="257">
        <v>1310</v>
      </c>
      <c r="K48" s="257">
        <v>1305.3</v>
      </c>
      <c r="L48" s="257">
        <v>1305.3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3500</v>
      </c>
      <c r="J51" s="257">
        <v>800</v>
      </c>
      <c r="K51" s="257">
        <v>618.82000000000005</v>
      </c>
      <c r="L51" s="257">
        <v>618.82000000000005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1670</v>
      </c>
      <c r="J56" s="257">
        <v>250</v>
      </c>
      <c r="K56" s="257">
        <v>235.63</v>
      </c>
      <c r="L56" s="257">
        <v>235.63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200</v>
      </c>
      <c r="J57" s="257">
        <v>100</v>
      </c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180</v>
      </c>
      <c r="J60" s="257">
        <v>180</v>
      </c>
      <c r="K60" s="257">
        <v>179.71</v>
      </c>
      <c r="L60" s="257">
        <v>179.71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2750</v>
      </c>
      <c r="J61" s="257">
        <v>1170</v>
      </c>
      <c r="K61" s="257">
        <v>1164.53</v>
      </c>
      <c r="L61" s="257">
        <v>1164.53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30000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30000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30000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30000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30000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>
        <v>30000</v>
      </c>
      <c r="J185" s="258">
        <v>0</v>
      </c>
      <c r="K185" s="258">
        <v>0</v>
      </c>
      <c r="L185" s="286">
        <v>0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64950</v>
      </c>
      <c r="J344" s="294">
        <f>SUM(J30+J172)</f>
        <v>9550</v>
      </c>
      <c r="K344" s="294">
        <f>SUM(K30+K172)</f>
        <v>9224.869999999999</v>
      </c>
      <c r="L344" s="295">
        <f>SUM(L30+L172)</f>
        <v>9224.869999999999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202</v>
      </c>
      <c r="H347" s="27"/>
      <c r="I347" s="3"/>
      <c r="J347" s="3"/>
      <c r="K347" s="82" t="s">
        <v>203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197</v>
      </c>
      <c r="H350" s="3"/>
      <c r="I350" s="161"/>
      <c r="J350" s="3"/>
      <c r="K350" s="243" t="s">
        <v>198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2016-04-19T11:52:20Z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