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J3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I172" l="1"/>
  <c r="K172"/>
  <c r="I30"/>
  <c r="J30"/>
  <c r="K30"/>
  <c r="K174" i="2"/>
  <c r="I344"/>
  <c r="L30"/>
  <c r="L344" s="1"/>
  <c r="K30"/>
  <c r="K344" s="1"/>
  <c r="J30"/>
  <c r="J344" s="1"/>
  <c r="I344" i="1"/>
  <c r="J172" i="3"/>
  <c r="L172"/>
  <c r="L344" s="1"/>
  <c r="I174" i="2"/>
  <c r="I344" i="3" l="1"/>
  <c r="K344"/>
  <c r="J344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<sst xmlns="http://schemas.openxmlformats.org/spreadsheetml/2006/main" count="1049" uniqueCount="203">
  <si>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</si>
  <si>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</si>
  <si>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</si>
  <si>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</si>
  <si>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</si>
  <si>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</si>
  <si>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</si>
  <si>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</si>
  <si>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</si>
  <si>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</si>
  <si>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</si>
  <si>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</si>
  <si>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</si>
  <si>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</si>
  <si>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</si>
  <si>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</si>
  <si>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</si>
  <si>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</si>
  <si>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</si>
  <si>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</si>
  <si>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</si>
  <si>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</si>
  <si>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</si>
  <si>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</si>
  <si>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</si>
  <si>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</si>
  <si>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</si>
  <si>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</si>
  <si>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</si>
  <si>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</si>
  <si>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</si>
  <si>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</si>
  <si>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</si>
  <si>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</si>
  <si>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</si>
  <si>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</si>
  <si>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</si>
  <si>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</si>
  <si>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</si>
  <si>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</si>
  <si>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</si>
  <si>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</si>
  <si>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</si>
  <si>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</si>
  <si>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</si>
  <si>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</si>
  <si>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</si>
  <si>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</si>
  <si>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</si>
  <si>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</si>
  <si>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</si>
  <si>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</si>
  <si>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</si>
  <si>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</si>
  <si>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</si>
  <si>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</si>
  <si>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</si>
  <si>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</si>
  <si>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</si>
  <si>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</si>
  <si>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</si>
  <si>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</si>
  <si>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</si>
  <si>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</si>
  <si>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</si>
  <si>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</si>
  <si>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</si>
  <si>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</si>
  <si>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</si>
  <si>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</si>
  <si>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</si>
  <si>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</si>
  <si>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</si>
  <si>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</si>
  <si>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</si>
  <si>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</si>
  <si>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</si>
  <si>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</si>
  <si>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</si>
  <si>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</si>
  <si>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</si>
  <si>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</si>
  <si>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</si>
  <si>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</si>
  <si>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</si>
  <si>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</si>
  <si>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</si>
  <si>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</si>
  <si>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</si>
  <si>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</si>
  <si>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</si>
  <si>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</si>
  <si>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</si>
  <si>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</si>
  <si>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</si>
  <si>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</si>
  <si>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</si>
  <si>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</si>
  <si>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</si>
  <si>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</si>
  <si>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</si>
  <si>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</si>
  <si>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</si>
  <si>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</si>
  <si>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</si>
  <si>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</si>
  <si>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</si>
  <si>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</si>
  <si>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</si>
  <si>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</si>
  <si>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</si>
  <si>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</si>
  <si>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</si>
  <si>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</si>
  <si>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</si>
  <si>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</si>
  <si>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</si>
  <si>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</si>
  <si>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</si>
  <si>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</si>
  <si>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</si>
  <si>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</si>
  <si>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</si>
  <si>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</si>
  <si>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</si>
  <si>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</si>
  <si>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</si>
  <si>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</si>
  <si>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</si>
  <si>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</si>
  <si>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</si>
  <si>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</si>
  <si>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</si>
  <si>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</si>
  <si>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</si>
  <si>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</si>
  <si>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</si>
  <si>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</si>
  <si>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</si>
  <si>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</si>
  <si>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</si>
  <si>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</si>
  <si>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</si>
  <si>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</si>
  <si>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</si>
  <si>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</si>
  <si>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</si>
  <si>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</si>
  <si>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</si>
  <si>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</si>
  <si>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</si>
  <si>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</si>
  <si>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</si>
  <si>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</si>
  <si>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</si>
  <si>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</si>
  <si>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</si>
  <si>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</si>
  <si>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</si>
  <si>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</si>
  <si>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</si>
  <si>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</si>
  <si>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</si>
  <si>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</si>
  <si>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</si>
  <si>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</si>
  <si>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</si>
  <si>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</si>
  <si>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</si>
  <si>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</si>
  <si>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</si>
  <si>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</si>
  <si>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</si>
  <si>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</si>
  <si>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</si>
  <si>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</si>
  <si>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</si>
  <si>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</si>
  <si>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</si>
  <si>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</si>
  <si>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</si>
  <si>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</si>
  <si>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</si>
  <si>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</si>
  <si>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</si>
  <si>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</si>
  <si>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</si>
  <si>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</si>
  <si>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</si>
  <si>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</si>
  <si>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</si>
  <si>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</si>
  <si>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</si>
  <si>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</si>
  <si>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</si>
  <si>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Vyr. finansininkė</t>
  </si>
  <si>
    <t>Nijolė Jukavičienė</t>
  </si>
  <si>
    <t>bendra</t>
  </si>
  <si>
    <t>ketvirtinė</t>
  </si>
  <si>
    <t>Viršininkas</t>
  </si>
  <si>
    <t>Vidmantas Pupininkas</t>
  </si>
  <si>
    <t>2016 M. birželio D.</t>
  </si>
  <si>
    <t>2016-07-20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</si>
</sst>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1" zoomScaleNormal="100" zoomScaleSheetLayoutView="120" workbookViewId="0">
      <selection activeCell="T336" sqref="T3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201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198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202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192</v>
      </c>
      <c r="J25" s="248" t="s">
        <v>193</v>
      </c>
      <c r="K25" s="249" t="s">
        <v>194</v>
      </c>
      <c r="L25" s="249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250350</v>
      </c>
      <c r="J30" s="250">
        <f>SUM(J31+J41+J62+J83+J91+J107+J130+J146+J155)</f>
        <v>126115</v>
      </c>
      <c r="K30" s="251">
        <f>SUM(K31+K41+K62+K83+K91+K107+K130+K146+K155)</f>
        <v>124195.88</v>
      </c>
      <c r="L30" s="250">
        <f>SUM(L31+L41+L62+L83+L91+L107+L130+L146+L155)</f>
        <v>124195.88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224600</v>
      </c>
      <c r="J31" s="250">
        <f>SUM(J32+J37)</f>
        <v>114082</v>
      </c>
      <c r="K31" s="252">
        <f>SUM(K32+K37)</f>
        <v>113178.66</v>
      </c>
      <c r="L31" s="253">
        <f>SUM(L32+L37)</f>
        <v>113178.66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171480</v>
      </c>
      <c r="J32" s="254">
        <f t="shared" ref="J32:L33" si="0">SUM(J33)</f>
        <v>87074</v>
      </c>
      <c r="K32" s="255">
        <f t="shared" si="0"/>
        <v>86416.97</v>
      </c>
      <c r="L32" s="254">
        <f t="shared" si="0"/>
        <v>86416.97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171480</v>
      </c>
      <c r="J33" s="254">
        <f t="shared" si="0"/>
        <v>87074</v>
      </c>
      <c r="K33" s="255">
        <f t="shared" si="0"/>
        <v>86416.97</v>
      </c>
      <c r="L33" s="254">
        <f t="shared" si="0"/>
        <v>86416.97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171480</v>
      </c>
      <c r="J34" s="254">
        <f>SUM(J35:J36)</f>
        <v>87074</v>
      </c>
      <c r="K34" s="255">
        <f>SUM(K35:K36)</f>
        <v>86416.97</v>
      </c>
      <c r="L34" s="254">
        <f>SUM(L35:L36)</f>
        <v>86416.97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171480</v>
      </c>
      <c r="J35" s="257">
        <v>87074</v>
      </c>
      <c r="K35" s="257">
        <v>86416.97</v>
      </c>
      <c r="L35" s="257">
        <v>86416.97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53120</v>
      </c>
      <c r="J37" s="254">
        <f t="shared" ref="J37:L38" si="1">J38</f>
        <v>27008</v>
      </c>
      <c r="K37" s="255">
        <f t="shared" si="1"/>
        <v>26761.69</v>
      </c>
      <c r="L37" s="254">
        <f t="shared" si="1"/>
        <v>26761.69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53120</v>
      </c>
      <c r="J38" s="254">
        <f t="shared" si="1"/>
        <v>27008</v>
      </c>
      <c r="K38" s="254">
        <f t="shared" si="1"/>
        <v>26761.69</v>
      </c>
      <c r="L38" s="254">
        <f t="shared" si="1"/>
        <v>26761.69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53120</v>
      </c>
      <c r="J39" s="254">
        <f>J40</f>
        <v>27008</v>
      </c>
      <c r="K39" s="254">
        <f>K40</f>
        <v>26761.69</v>
      </c>
      <c r="L39" s="254">
        <f>L40</f>
        <v>26761.69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53120</v>
      </c>
      <c r="J40" s="257">
        <v>27008</v>
      </c>
      <c r="K40" s="257">
        <v>26761.69</v>
      </c>
      <c r="L40" s="257">
        <v>26761.69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25750</v>
      </c>
      <c r="J41" s="260">
        <f t="shared" si="2"/>
        <v>12033</v>
      </c>
      <c r="K41" s="259">
        <f t="shared" si="2"/>
        <v>11017.22</v>
      </c>
      <c r="L41" s="259">
        <f t="shared" si="2"/>
        <v>11017.22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25750</v>
      </c>
      <c r="J42" s="255">
        <f t="shared" si="2"/>
        <v>12033</v>
      </c>
      <c r="K42" s="254">
        <f t="shared" si="2"/>
        <v>11017.22</v>
      </c>
      <c r="L42" s="255">
        <f t="shared" si="2"/>
        <v>11017.22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25750</v>
      </c>
      <c r="J43" s="255">
        <f t="shared" si="2"/>
        <v>12033</v>
      </c>
      <c r="K43" s="261">
        <f t="shared" si="2"/>
        <v>11017.22</v>
      </c>
      <c r="L43" s="261">
        <f t="shared" si="2"/>
        <v>11017.22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25750</v>
      </c>
      <c r="J44" s="263">
        <f>SUM(J45:J61)-J53</f>
        <v>12033</v>
      </c>
      <c r="K44" s="263">
        <f>SUM(K45:K61)-K53</f>
        <v>11017.22</v>
      </c>
      <c r="L44" s="264">
        <f>SUM(L45:L61)-L53</f>
        <v>11017.22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90</v>
      </c>
      <c r="J46" s="257">
        <v>72</v>
      </c>
      <c r="K46" s="257">
        <v>72.22</v>
      </c>
      <c r="L46" s="257">
        <v>72.22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160</v>
      </c>
      <c r="J47" s="257">
        <v>69</v>
      </c>
      <c r="K47" s="257">
        <v>52.22</v>
      </c>
      <c r="L47" s="257">
        <v>52.22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12500</v>
      </c>
      <c r="J48" s="257">
        <v>5625</v>
      </c>
      <c r="K48" s="257">
        <v>5118.46</v>
      </c>
      <c r="L48" s="257">
        <v>5118.46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4500</v>
      </c>
      <c r="J51" s="257">
        <v>1087</v>
      </c>
      <c r="K51" s="257">
        <v>986.47</v>
      </c>
      <c r="L51" s="257">
        <v>986.47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2670</v>
      </c>
      <c r="J56" s="257">
        <v>745</v>
      </c>
      <c r="K56" s="257">
        <v>379.98</v>
      </c>
      <c r="L56" s="257">
        <v>379.98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69</v>
      </c>
      <c r="K57" s="257">
        <v>69</v>
      </c>
      <c r="L57" s="257">
        <v>69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2580</v>
      </c>
      <c r="J60" s="257">
        <v>2220</v>
      </c>
      <c r="K60" s="257">
        <v>2193.13</v>
      </c>
      <c r="L60" s="257">
        <v>2193.13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3050</v>
      </c>
      <c r="J61" s="257">
        <v>2146</v>
      </c>
      <c r="K61" s="257">
        <v>2145.7399999999998</v>
      </c>
      <c r="L61" s="257">
        <v>2145.7399999999998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12710</v>
      </c>
      <c r="K172" s="251">
        <f>SUM(K173+K226+K287)</f>
        <v>12709.84</v>
      </c>
      <c r="L172" s="250">
        <f>SUM(L173+L226+L287)</f>
        <v>12709.84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12710</v>
      </c>
      <c r="K173" s="266">
        <f>SUM(K174+K196+K204+K216+K220)</f>
        <v>12709.84</v>
      </c>
      <c r="L173" s="266">
        <f>SUM(L174+L196+L204+L216+L220)</f>
        <v>12709.84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12710</v>
      </c>
      <c r="K174" s="255">
        <f>SUM(K175+K178+K183+K188+K193)</f>
        <v>12709.84</v>
      </c>
      <c r="L174" s="254">
        <f>SUM(L175+L178+L183+L188+L193)</f>
        <v>12709.84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12710</v>
      </c>
      <c r="K183" s="255">
        <f>K184</f>
        <v>12709.84</v>
      </c>
      <c r="L183" s="254">
        <f>L184</f>
        <v>12709.84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12710</v>
      </c>
      <c r="K184" s="254">
        <f>SUM(K185:K187)</f>
        <v>12709.84</v>
      </c>
      <c r="L184" s="254">
        <f>SUM(L185:L187)</f>
        <v>12709.84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29148</v>
      </c>
      <c r="J185" s="258">
        <v>11858</v>
      </c>
      <c r="K185" s="258">
        <v>11858</v>
      </c>
      <c r="L185" s="286">
        <v>11858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>
        <v>852</v>
      </c>
      <c r="J186" s="258">
        <v>852</v>
      </c>
      <c r="K186" s="258">
        <v>851.84</v>
      </c>
      <c r="L186" s="258">
        <v>851.84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280350</v>
      </c>
      <c r="J344" s="294">
        <f>SUM(J30+J172)</f>
        <v>138825</v>
      </c>
      <c r="K344" s="294">
        <f>SUM(K30+K172)</f>
        <v>136905.72</v>
      </c>
      <c r="L344" s="295">
        <f>SUM(L30+L172)</f>
        <v>136905.72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2016-04-19T12:14:56Z</cp:lastPrinted>
  <dcterms:created xsi:type="dcterms:W3CDTF">2004-04-07T10:43:01Z</dcterms:created>
  <dcterms:modified xsi:type="dcterms:W3CDTF">2016-07-20T07:54:43Z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