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 s="1"/>
  <c r="J141" s="1"/>
  <c r="K143"/>
  <c r="K142" s="1"/>
  <c r="K141" s="1"/>
  <c r="K130" s="1"/>
  <c r="L143"/>
  <c r="L142" s="1"/>
  <c r="L141" s="1"/>
  <c r="L130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L184"/>
  <c r="L183" s="1"/>
  <c r="I188"/>
  <c r="J188"/>
  <c r="I189"/>
  <c r="J189"/>
  <c r="K189"/>
  <c r="K188"/>
  <c r="L189"/>
  <c r="L188" s="1"/>
  <c r="I194"/>
  <c r="I193" s="1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L155"/>
  <c r="I147"/>
  <c r="I146" s="1"/>
  <c r="I63"/>
  <c r="I62"/>
  <c r="J91"/>
  <c r="L288"/>
  <c r="I155"/>
  <c r="L227"/>
  <c r="L63"/>
  <c r="L62"/>
  <c r="K257"/>
  <c r="K227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I174" i="3" l="1"/>
  <c r="I173" s="1"/>
  <c r="K174"/>
  <c r="K173" s="1"/>
  <c r="I130"/>
  <c r="J31"/>
  <c r="K31"/>
  <c r="L3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L287"/>
  <c r="J31" i="2"/>
  <c r="I257" i="3"/>
  <c r="I226" s="1"/>
  <c r="I172" s="1"/>
  <c r="K91"/>
  <c r="I91"/>
  <c r="K226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K172" l="1"/>
  <c r="I30"/>
  <c r="I344" s="1"/>
  <c r="J30"/>
  <c r="K30"/>
  <c r="K174" i="2"/>
  <c r="I344"/>
  <c r="L30"/>
  <c r="L344" s="1"/>
  <c r="K30"/>
  <c r="K344" s="1"/>
  <c r="J30"/>
  <c r="J344" s="1"/>
  <c r="I344" i="1"/>
  <c r="J172" i="3"/>
  <c r="L172"/>
  <c r="L344" s="1"/>
  <c r="I174" i="2"/>
  <c r="K344" i="3" l="1"/>
  <c r="J344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<sst xmlns="http://schemas.openxmlformats.org/spreadsheetml/2006/main" count="1049" uniqueCount="203">
  <si>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</si>
  <si>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</si>
  <si>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</si>
  <si>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</si>
  <si>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</si>
  <si>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</si>
  <si>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</si>
  <si>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</si>
  <si>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</si>
  <si>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</si>
  <si>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</si>
  <si>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</si>
  <si>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</si>
  <si>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</si>
  <si>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</si>
  <si>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</si>
  <si>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</si>
  <si>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</si>
  <si>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</si>
  <si>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</si>
  <si>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</si>
  <si>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</si>
  <si>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</si>
  <si>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</si>
  <si>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</si>
  <si>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</si>
  <si>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</si>
  <si>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</si>
  <si>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</si>
  <si>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</si>
  <si>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</si>
  <si>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</si>
  <si>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</si>
  <si>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</si>
  <si>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</si>
  <si>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</si>
  <si>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</si>
  <si>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</si>
  <si>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</si>
  <si>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</si>
  <si>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</si>
  <si>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</si>
  <si>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</si>
  <si>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</si>
  <si>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</si>
  <si>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</si>
  <si>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</si>
  <si>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</si>
  <si>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</si>
  <si>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</si>
  <si>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</si>
  <si>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</si>
  <si>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</si>
  <si>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</si>
  <si>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</si>
  <si>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</si>
  <si>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</si>
  <si>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</si>
  <si>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</si>
  <si>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</si>
  <si>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</si>
  <si>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</si>
  <si>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</si>
  <si>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</si>
  <si>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</si>
  <si>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</si>
  <si>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</si>
  <si>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</si>
  <si>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</si>
  <si>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</si>
  <si>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</si>
  <si>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</si>
  <si>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</si>
  <si>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</si>
  <si>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</si>
  <si>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</si>
  <si>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</si>
  <si>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</si>
  <si>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</si>
  <si>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</si>
  <si>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</si>
  <si>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</si>
  <si>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</si>
  <si>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</si>
  <si>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</si>
  <si>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</si>
  <si>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</si>
  <si>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</si>
  <si>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</si>
  <si>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</si>
  <si>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</si>
  <si>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</si>
  <si>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</si>
  <si>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</si>
  <si>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</si>
  <si>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</si>
  <si>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</si>
  <si>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</si>
  <si>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</si>
  <si>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</si>
  <si>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</si>
  <si>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</si>
  <si>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</si>
  <si>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</si>
  <si>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</si>
  <si>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</si>
  <si>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</si>
  <si>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</si>
  <si>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</si>
  <si>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</si>
  <si>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</si>
  <si>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</si>
  <si>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</si>
  <si>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</si>
  <si>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</si>
  <si>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</si>
  <si>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</si>
  <si>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</si>
  <si>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</si>
  <si>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</si>
  <si>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</si>
  <si>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</si>
  <si>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</si>
  <si>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</si>
  <si>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</si>
  <si>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</si>
  <si>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</si>
  <si>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</si>
  <si>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</si>
  <si>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</si>
  <si>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</si>
  <si>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</si>
  <si>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</si>
  <si>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</si>
  <si>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</si>
  <si>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</si>
  <si>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</si>
  <si>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</si>
  <si>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</si>
  <si>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</si>
  <si>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</si>
  <si>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</si>
  <si>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</si>
  <si>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</si>
  <si>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</si>
  <si>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</si>
  <si>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</si>
  <si>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</si>
  <si>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</si>
  <si>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</si>
  <si>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</si>
  <si>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</si>
  <si>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</si>
  <si>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</si>
  <si>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</si>
  <si>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</si>
  <si>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</si>
  <si>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</si>
  <si>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</si>
  <si>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</si>
  <si>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</si>
  <si>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</si>
  <si>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</si>
  <si>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</si>
  <si>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</si>
  <si>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</si>
  <si>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</si>
  <si>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</si>
  <si>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</si>
  <si>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</si>
  <si>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</si>
  <si>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</si>
  <si>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</si>
  <si>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</si>
  <si>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</si>
  <si>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</si>
  <si>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</si>
  <si>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</si>
  <si>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</si>
  <si>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</si>
  <si>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</si>
  <si>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</si>
  <si>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</si>
  <si>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</si>
  <si>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</si>
  <si>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</si>
  <si>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</si>
  <si>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</si>
  <si>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</si>
  <si>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</si>
  <si>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</si>
  <si>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</si>
  <si>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03</t>
  </si>
  <si>
    <t>02</t>
  </si>
  <si>
    <t>01</t>
  </si>
  <si>
    <t>Vyr. finansininkė</t>
  </si>
  <si>
    <t>Nijolė Jukavičienė</t>
  </si>
  <si>
    <t>bendra</t>
  </si>
  <si>
    <t>2016 M. kovo 31 D.</t>
  </si>
  <si>
    <t>2016-04-19 Nr. _________</t>
  </si>
  <si>
    <t>ketvirtinė</t>
  </si>
  <si>
    <t>Viršininkas</t>
  </si>
  <si>
    <t>Vidmantas Pupininkas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</si>
</sst>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/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96" t="s">
        <v>176</v>
      </c>
      <c r="K1" s="297"/>
      <c r="L1" s="29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97"/>
      <c r="K2" s="297"/>
      <c r="L2" s="29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97"/>
      <c r="K3" s="297"/>
      <c r="L3" s="29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97"/>
      <c r="K4" s="297"/>
      <c r="L4" s="29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97"/>
      <c r="K5" s="297"/>
      <c r="L5" s="29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13"/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17" t="s">
        <v>163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18" t="s">
        <v>164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18" t="s">
        <v>165</v>
      </c>
      <c r="H15" s="318"/>
      <c r="I15" s="318"/>
      <c r="J15" s="318"/>
      <c r="K15" s="31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15"/>
      <c r="H17" s="316"/>
      <c r="I17" s="316"/>
      <c r="J17" s="316"/>
      <c r="K17" s="31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24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36" t="s">
        <v>179</v>
      </c>
      <c r="D20" s="337"/>
      <c r="E20" s="337"/>
      <c r="F20" s="337"/>
      <c r="G20" s="337"/>
      <c r="H20" s="337"/>
      <c r="I20" s="337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36" t="s">
        <v>180</v>
      </c>
      <c r="D21" s="337"/>
      <c r="E21" s="337"/>
      <c r="F21" s="337"/>
      <c r="G21" s="337"/>
      <c r="H21" s="337"/>
      <c r="I21" s="337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36" t="s">
        <v>178</v>
      </c>
      <c r="D22" s="337"/>
      <c r="E22" s="337"/>
      <c r="F22" s="337"/>
      <c r="G22" s="337"/>
      <c r="H22" s="337"/>
      <c r="I22" s="337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31">
        <v>1</v>
      </c>
      <c r="B54" s="322"/>
      <c r="C54" s="322"/>
      <c r="D54" s="322"/>
      <c r="E54" s="322"/>
      <c r="F54" s="323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28">
        <v>1</v>
      </c>
      <c r="B90" s="329"/>
      <c r="C90" s="329"/>
      <c r="D90" s="329"/>
      <c r="E90" s="329"/>
      <c r="F90" s="330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21">
        <v>1</v>
      </c>
      <c r="B131" s="322"/>
      <c r="C131" s="322"/>
      <c r="D131" s="322"/>
      <c r="E131" s="322"/>
      <c r="F131" s="323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31">
        <v>1</v>
      </c>
      <c r="B171" s="322"/>
      <c r="C171" s="322"/>
      <c r="D171" s="322"/>
      <c r="E171" s="322"/>
      <c r="F171" s="323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21">
        <v>1</v>
      </c>
      <c r="B208" s="322"/>
      <c r="C208" s="322"/>
      <c r="D208" s="322"/>
      <c r="E208" s="322"/>
      <c r="F208" s="323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21">
        <v>1</v>
      </c>
      <c r="B247" s="322"/>
      <c r="C247" s="322"/>
      <c r="D247" s="322"/>
      <c r="E247" s="322"/>
      <c r="F247" s="323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21">
        <v>1</v>
      </c>
      <c r="B288" s="322"/>
      <c r="C288" s="322"/>
      <c r="D288" s="322"/>
      <c r="E288" s="322"/>
      <c r="F288" s="323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21">
        <v>1</v>
      </c>
      <c r="B330" s="322"/>
      <c r="C330" s="322"/>
      <c r="D330" s="322"/>
      <c r="E330" s="322"/>
      <c r="F330" s="323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10" zoomScaleNormal="100" zoomScaleSheetLayoutView="120" workbookViewId="0">
      <selection activeCell="T39" sqref="T39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13" t="s">
        <v>191</v>
      </c>
      <c r="H6" s="314"/>
      <c r="I6" s="314"/>
      <c r="J6" s="314"/>
      <c r="K6" s="31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98" t="s">
        <v>173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19" t="s">
        <v>161</v>
      </c>
      <c r="H8" s="319"/>
      <c r="I8" s="319"/>
      <c r="J8" s="319"/>
      <c r="K8" s="31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17" t="s">
        <v>198</v>
      </c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18" t="s">
        <v>200</v>
      </c>
      <c r="H10" s="318"/>
      <c r="I10" s="318"/>
      <c r="J10" s="318"/>
      <c r="K10" s="31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20" t="s">
        <v>162</v>
      </c>
      <c r="H11" s="320"/>
      <c r="I11" s="320"/>
      <c r="J11" s="320"/>
      <c r="K11" s="32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17" t="s">
        <v>5</v>
      </c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18" t="s">
        <v>199</v>
      </c>
      <c r="H15" s="318"/>
      <c r="I15" s="318"/>
      <c r="J15" s="318"/>
      <c r="K15" s="318"/>
      <c r="M15" s="3"/>
      <c r="N15" s="3"/>
      <c r="O15" s="3"/>
      <c r="P15" s="3"/>
    </row>
    <row r="16" spans="1:36" ht="11.25" customHeight="1">
      <c r="G16" s="311" t="s">
        <v>166</v>
      </c>
      <c r="H16" s="311"/>
      <c r="I16" s="311"/>
      <c r="J16" s="311"/>
      <c r="K16" s="311"/>
      <c r="M16" s="3"/>
      <c r="N16" s="3"/>
      <c r="O16" s="3"/>
      <c r="P16" s="3"/>
    </row>
    <row r="17" spans="1:17">
      <c r="A17" s="5"/>
      <c r="B17" s="169"/>
      <c r="C17" s="169"/>
      <c r="D17" s="169"/>
      <c r="E17" s="337"/>
      <c r="F17" s="337"/>
      <c r="G17" s="337"/>
      <c r="H17" s="337"/>
      <c r="I17" s="337"/>
      <c r="J17" s="337"/>
      <c r="K17" s="337"/>
      <c r="L17" s="169"/>
      <c r="M17" s="3"/>
      <c r="N17" s="3"/>
      <c r="O17" s="3"/>
      <c r="P17" s="3"/>
    </row>
    <row r="18" spans="1:17" ht="12" customHeight="1">
      <c r="A18" s="324" t="s">
        <v>177</v>
      </c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12" t="s">
        <v>7</v>
      </c>
      <c r="H25" s="312"/>
      <c r="I25" s="247" t="s">
        <v>192</v>
      </c>
      <c r="J25" s="248" t="s">
        <v>193</v>
      </c>
      <c r="K25" s="249" t="s">
        <v>194</v>
      </c>
      <c r="L25" s="249" t="s">
        <v>194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00" t="s">
        <v>2</v>
      </c>
      <c r="B27" s="301"/>
      <c r="C27" s="302"/>
      <c r="D27" s="302"/>
      <c r="E27" s="302"/>
      <c r="F27" s="302"/>
      <c r="G27" s="305" t="s">
        <v>3</v>
      </c>
      <c r="H27" s="307" t="s">
        <v>143</v>
      </c>
      <c r="I27" s="309" t="s">
        <v>147</v>
      </c>
      <c r="J27" s="310"/>
      <c r="K27" s="334" t="s">
        <v>144</v>
      </c>
      <c r="L27" s="332" t="s">
        <v>168</v>
      </c>
      <c r="M27" s="105"/>
      <c r="N27" s="3"/>
      <c r="O27" s="3"/>
      <c r="P27" s="3"/>
    </row>
    <row r="28" spans="1:17" ht="46.5" customHeight="1">
      <c r="A28" s="303"/>
      <c r="B28" s="304"/>
      <c r="C28" s="304"/>
      <c r="D28" s="304"/>
      <c r="E28" s="304"/>
      <c r="F28" s="304"/>
      <c r="G28" s="306"/>
      <c r="H28" s="308"/>
      <c r="I28" s="182" t="s">
        <v>142</v>
      </c>
      <c r="J28" s="183" t="s">
        <v>141</v>
      </c>
      <c r="K28" s="335"/>
      <c r="L28" s="333"/>
      <c r="M28" s="3"/>
      <c r="N28" s="3"/>
      <c r="O28" s="3"/>
      <c r="P28" s="3"/>
      <c r="Q28" s="3"/>
    </row>
    <row r="29" spans="1:17" ht="11.25" customHeight="1">
      <c r="A29" s="325" t="s">
        <v>139</v>
      </c>
      <c r="B29" s="326"/>
      <c r="C29" s="326"/>
      <c r="D29" s="326"/>
      <c r="E29" s="326"/>
      <c r="F29" s="327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250350</v>
      </c>
      <c r="J30" s="250">
        <f>SUM(J31+J41+J62+J83+J91+J107+J130+J146+J155)</f>
        <v>63400</v>
      </c>
      <c r="K30" s="251">
        <f>SUM(K31+K41+K62+K83+K91+K107+K130+K146+K155)</f>
        <v>60695.95</v>
      </c>
      <c r="L30" s="250">
        <f>SUM(L31+L41+L62+L83+L91+L107+L130+L146+L155)</f>
        <v>60695.95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224600</v>
      </c>
      <c r="J31" s="250">
        <f>SUM(J32+J37)</f>
        <v>56830</v>
      </c>
      <c r="K31" s="252">
        <f>SUM(K32+K37)</f>
        <v>56070.95</v>
      </c>
      <c r="L31" s="253">
        <f>SUM(L32+L37)</f>
        <v>56070.95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171480</v>
      </c>
      <c r="J32" s="254">
        <f t="shared" ref="J32:L33" si="0">SUM(J33)</f>
        <v>43360</v>
      </c>
      <c r="K32" s="255">
        <f t="shared" si="0"/>
        <v>42804.25</v>
      </c>
      <c r="L32" s="254">
        <f t="shared" si="0"/>
        <v>42804.25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171480</v>
      </c>
      <c r="J33" s="254">
        <f t="shared" si="0"/>
        <v>43360</v>
      </c>
      <c r="K33" s="255">
        <f t="shared" si="0"/>
        <v>42804.25</v>
      </c>
      <c r="L33" s="254">
        <f t="shared" si="0"/>
        <v>42804.25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171480</v>
      </c>
      <c r="J34" s="254">
        <f>SUM(J35:J36)</f>
        <v>43360</v>
      </c>
      <c r="K34" s="255">
        <f>SUM(K35:K36)</f>
        <v>42804.25</v>
      </c>
      <c r="L34" s="254">
        <f>SUM(L35:L36)</f>
        <v>42804.25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171480</v>
      </c>
      <c r="J35" s="257">
        <v>43360</v>
      </c>
      <c r="K35" s="257">
        <v>42804.25</v>
      </c>
      <c r="L35" s="257">
        <v>42804.25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53120</v>
      </c>
      <c r="J37" s="254">
        <f t="shared" ref="J37:L38" si="1">J38</f>
        <v>13470</v>
      </c>
      <c r="K37" s="255">
        <f t="shared" si="1"/>
        <v>13266.7</v>
      </c>
      <c r="L37" s="254">
        <f t="shared" si="1"/>
        <v>13266.7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53120</v>
      </c>
      <c r="J38" s="254">
        <f t="shared" si="1"/>
        <v>13470</v>
      </c>
      <c r="K38" s="254">
        <f t="shared" si="1"/>
        <v>13266.7</v>
      </c>
      <c r="L38" s="254">
        <f t="shared" si="1"/>
        <v>13266.7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53120</v>
      </c>
      <c r="J39" s="254">
        <f>J40</f>
        <v>13470</v>
      </c>
      <c r="K39" s="254">
        <f>K40</f>
        <v>13266.7</v>
      </c>
      <c r="L39" s="254">
        <f>L40</f>
        <v>13266.7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53120</v>
      </c>
      <c r="J40" s="257">
        <v>13470</v>
      </c>
      <c r="K40" s="257">
        <v>13266.7</v>
      </c>
      <c r="L40" s="257">
        <v>13266.7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25750</v>
      </c>
      <c r="J41" s="260">
        <f t="shared" si="2"/>
        <v>6570</v>
      </c>
      <c r="K41" s="259">
        <f t="shared" si="2"/>
        <v>4625</v>
      </c>
      <c r="L41" s="259">
        <f t="shared" si="2"/>
        <v>4625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25750</v>
      </c>
      <c r="J42" s="255">
        <f t="shared" si="2"/>
        <v>6570</v>
      </c>
      <c r="K42" s="254">
        <f t="shared" si="2"/>
        <v>4625</v>
      </c>
      <c r="L42" s="255">
        <f t="shared" si="2"/>
        <v>4625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25750</v>
      </c>
      <c r="J43" s="255">
        <f t="shared" si="2"/>
        <v>6570</v>
      </c>
      <c r="K43" s="261">
        <f t="shared" si="2"/>
        <v>4625</v>
      </c>
      <c r="L43" s="261">
        <f t="shared" si="2"/>
        <v>4625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25750</v>
      </c>
      <c r="J44" s="263">
        <f>SUM(J45:J61)-J53</f>
        <v>6570</v>
      </c>
      <c r="K44" s="263">
        <f>SUM(K45:K61)-K53</f>
        <v>4625</v>
      </c>
      <c r="L44" s="264">
        <f>SUM(L45:L61)-L53</f>
        <v>4625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90</v>
      </c>
      <c r="J46" s="257">
        <v>50</v>
      </c>
      <c r="K46" s="257">
        <v>49.67</v>
      </c>
      <c r="L46" s="257">
        <v>49.67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160</v>
      </c>
      <c r="J47" s="257">
        <v>40</v>
      </c>
      <c r="K47" s="257">
        <v>20</v>
      </c>
      <c r="L47" s="257">
        <v>20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12500</v>
      </c>
      <c r="J48" s="257">
        <v>2810</v>
      </c>
      <c r="K48" s="257">
        <v>1968.56</v>
      </c>
      <c r="L48" s="257">
        <v>1968.56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4800</v>
      </c>
      <c r="J51" s="257">
        <v>850</v>
      </c>
      <c r="K51" s="257">
        <v>618.82000000000005</v>
      </c>
      <c r="L51" s="257">
        <v>618.82000000000005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331">
        <v>1</v>
      </c>
      <c r="B53" s="322"/>
      <c r="C53" s="322"/>
      <c r="D53" s="322"/>
      <c r="E53" s="322"/>
      <c r="F53" s="323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2670</v>
      </c>
      <c r="J56" s="257">
        <v>500</v>
      </c>
      <c r="K56" s="257">
        <v>235.63</v>
      </c>
      <c r="L56" s="257">
        <v>235.63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200</v>
      </c>
      <c r="J57" s="257">
        <v>100</v>
      </c>
      <c r="K57" s="257"/>
      <c r="L57" s="257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2580</v>
      </c>
      <c r="J60" s="257">
        <v>1050</v>
      </c>
      <c r="K60" s="257">
        <v>567.79</v>
      </c>
      <c r="L60" s="257">
        <v>567.79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2750</v>
      </c>
      <c r="J61" s="257">
        <v>1170</v>
      </c>
      <c r="K61" s="257">
        <v>1164.53</v>
      </c>
      <c r="L61" s="257">
        <v>1164.53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28">
        <v>1</v>
      </c>
      <c r="B88" s="329"/>
      <c r="C88" s="329"/>
      <c r="D88" s="329"/>
      <c r="E88" s="329"/>
      <c r="F88" s="330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321">
        <v>1</v>
      </c>
      <c r="B129" s="322"/>
      <c r="C129" s="322"/>
      <c r="D129" s="322"/>
      <c r="E129" s="322"/>
      <c r="F129" s="323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0</v>
      </c>
      <c r="J130" s="269">
        <f>SUM(J131+J136+J141)</f>
        <v>0</v>
      </c>
      <c r="K130" s="255">
        <f>SUM(K131+K136+K141)</f>
        <v>0</v>
      </c>
      <c r="L130" s="254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0</v>
      </c>
      <c r="J141" s="269">
        <f t="shared" ref="J141:L142" si="15">J142</f>
        <v>0</v>
      </c>
      <c r="K141" s="255">
        <f t="shared" si="15"/>
        <v>0</v>
      </c>
      <c r="L141" s="254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0</v>
      </c>
      <c r="J142" s="263">
        <f t="shared" si="15"/>
        <v>0</v>
      </c>
      <c r="K142" s="264">
        <f t="shared" si="15"/>
        <v>0</v>
      </c>
      <c r="L142" s="262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0</v>
      </c>
      <c r="J143" s="269">
        <f>SUM(J144:J145)</f>
        <v>0</v>
      </c>
      <c r="K143" s="255">
        <f>SUM(K144:K145)</f>
        <v>0</v>
      </c>
      <c r="L143" s="254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/>
      <c r="J144" s="279"/>
      <c r="K144" s="279"/>
      <c r="L144" s="279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0</v>
      </c>
      <c r="J146" s="267">
        <f>J147</f>
        <v>0</v>
      </c>
      <c r="K146" s="268">
        <f>K147</f>
        <v>0</v>
      </c>
      <c r="L146" s="266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0</v>
      </c>
      <c r="J147" s="267">
        <f>J148+J152</f>
        <v>0</v>
      </c>
      <c r="K147" s="268">
        <f>K148+K152</f>
        <v>0</v>
      </c>
      <c r="L147" s="266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0</v>
      </c>
      <c r="J148" s="269">
        <f>J149</f>
        <v>0</v>
      </c>
      <c r="K148" s="255">
        <f>K149</f>
        <v>0</v>
      </c>
      <c r="L148" s="254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0</v>
      </c>
      <c r="J149" s="267">
        <f>SUM(J150:J151)</f>
        <v>0</v>
      </c>
      <c r="K149" s="268">
        <f>SUM(K150:K151)</f>
        <v>0</v>
      </c>
      <c r="L149" s="266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/>
      <c r="J151" s="283"/>
      <c r="K151" s="283"/>
      <c r="L151" s="283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331">
        <v>1</v>
      </c>
      <c r="B169" s="322"/>
      <c r="C169" s="322"/>
      <c r="D169" s="322"/>
      <c r="E169" s="322"/>
      <c r="F169" s="323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30000</v>
      </c>
      <c r="J172" s="285">
        <f>SUM(J173+J226+J287)</f>
        <v>0</v>
      </c>
      <c r="K172" s="251">
        <f>SUM(K173+K226+K287)</f>
        <v>0</v>
      </c>
      <c r="L172" s="250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30000</v>
      </c>
      <c r="J173" s="266">
        <f>SUM(J174+J196+J204+J216+J220)</f>
        <v>0</v>
      </c>
      <c r="K173" s="266">
        <f>SUM(K174+K196+K204+K216+K220)</f>
        <v>0</v>
      </c>
      <c r="L173" s="266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30000</v>
      </c>
      <c r="J174" s="269">
        <f>SUM(J175+J178+J183+J188+J193)</f>
        <v>0</v>
      </c>
      <c r="K174" s="255">
        <f>SUM(K175+K178+K183+K188+K193)</f>
        <v>0</v>
      </c>
      <c r="L174" s="254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0</v>
      </c>
      <c r="J178" s="267">
        <f>J179</f>
        <v>0</v>
      </c>
      <c r="K178" s="268">
        <f>K179</f>
        <v>0</v>
      </c>
      <c r="L178" s="266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0</v>
      </c>
      <c r="J179" s="269">
        <f>SUM(J180:J182)</f>
        <v>0</v>
      </c>
      <c r="K179" s="255">
        <f>SUM(K180:K182)</f>
        <v>0</v>
      </c>
      <c r="L179" s="254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/>
      <c r="J181" s="258"/>
      <c r="K181" s="258"/>
      <c r="L181" s="258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30000</v>
      </c>
      <c r="J183" s="269">
        <f>J184</f>
        <v>0</v>
      </c>
      <c r="K183" s="255">
        <f>K184</f>
        <v>0</v>
      </c>
      <c r="L183" s="254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30000</v>
      </c>
      <c r="J184" s="254">
        <f>SUM(J185:J187)</f>
        <v>0</v>
      </c>
      <c r="K184" s="254">
        <f>SUM(K185:K187)</f>
        <v>0</v>
      </c>
      <c r="L184" s="254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>
        <v>30000</v>
      </c>
      <c r="J185" s="258"/>
      <c r="K185" s="258"/>
      <c r="L185" s="286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/>
      <c r="J186" s="258"/>
      <c r="K186" s="258"/>
      <c r="L186" s="258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321">
        <v>1</v>
      </c>
      <c r="B207" s="322"/>
      <c r="C207" s="322"/>
      <c r="D207" s="322"/>
      <c r="E207" s="322"/>
      <c r="F207" s="323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321">
        <v>1</v>
      </c>
      <c r="B246" s="322"/>
      <c r="C246" s="322"/>
      <c r="D246" s="322"/>
      <c r="E246" s="322"/>
      <c r="F246" s="323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321">
        <v>1</v>
      </c>
      <c r="B286" s="322"/>
      <c r="C286" s="322"/>
      <c r="D286" s="322"/>
      <c r="E286" s="322"/>
      <c r="F286" s="323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321">
        <v>1</v>
      </c>
      <c r="B327" s="322"/>
      <c r="C327" s="322"/>
      <c r="D327" s="322"/>
      <c r="E327" s="322"/>
      <c r="F327" s="323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280350</v>
      </c>
      <c r="J344" s="294">
        <f>SUM(J30+J172)</f>
        <v>63400</v>
      </c>
      <c r="K344" s="294">
        <f>SUM(K30+K172)</f>
        <v>60695.95</v>
      </c>
      <c r="L344" s="295">
        <f>SUM(L30+L172)</f>
        <v>60695.95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201</v>
      </c>
      <c r="H347" s="27"/>
      <c r="I347" s="3"/>
      <c r="J347" s="3"/>
      <c r="K347" s="82" t="s">
        <v>202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38" t="s">
        <v>133</v>
      </c>
      <c r="L348" s="338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39" t="s">
        <v>175</v>
      </c>
      <c r="E351" s="340"/>
      <c r="F351" s="340"/>
      <c r="G351" s="340"/>
      <c r="H351" s="241"/>
      <c r="I351" s="186" t="s">
        <v>132</v>
      </c>
      <c r="J351" s="5"/>
      <c r="K351" s="338" t="s">
        <v>133</v>
      </c>
      <c r="L351" s="338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88:F88"/>
    <mergeCell ref="H27:H28"/>
    <mergeCell ref="G16:K16"/>
    <mergeCell ref="C22:I22"/>
    <mergeCell ref="G25:H25"/>
    <mergeCell ref="A27:F28"/>
    <mergeCell ref="D351:G351"/>
    <mergeCell ref="A286:F286"/>
    <mergeCell ref="K351:L351"/>
    <mergeCell ref="A169:F169"/>
    <mergeCell ref="A207:F207"/>
    <mergeCell ref="A246:F246"/>
    <mergeCell ref="K348:L348"/>
    <mergeCell ref="A327:F327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2016-04-19T12:14:56Z</cp:lastPrinted>
  <dcterms:created xsi:type="dcterms:W3CDTF">2004-04-07T10:43:01Z</dcterms:created>
  <dcterms:modified xsi:type="dcterms:W3CDTF">2016-04-19T13:19:14Z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