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/>
  <c r="I32"/>
  <c r="J34"/>
  <c r="J33" s="1"/>
  <c r="J32" s="1"/>
  <c r="K34"/>
  <c r="K33" s="1"/>
  <c r="K32" s="1"/>
  <c r="K31" s="1"/>
  <c r="L34"/>
  <c r="L33" s="1"/>
  <c r="L32" s="1"/>
  <c r="I39"/>
  <c r="I38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K30" s="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J30" s="1"/>
  <c r="L147"/>
  <c r="L146" s="1"/>
  <c r="K344" l="1"/>
  <c r="I344"/>
  <c r="K174" i="2"/>
  <c r="I344"/>
  <c r="L30"/>
  <c r="L344" s="1"/>
  <c r="K30"/>
  <c r="K344" s="1"/>
  <c r="J30"/>
  <c r="J344" s="1"/>
  <c r="J344" i="3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<sst xmlns="http://schemas.openxmlformats.org/spreadsheetml/2006/main" count="1050" uniqueCount="204">
  <si>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</si>
  <si>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</si>
  <si>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</si>
  <si>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</si>
  <si>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</si>
  <si>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</si>
  <si>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</si>
  <si>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</si>
  <si>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</si>
  <si>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</si>
  <si>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</si>
  <si>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</si>
  <si>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</si>
  <si>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</si>
  <si>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</si>
  <si>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</si>
  <si>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</si>
  <si>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</si>
  <si>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</si>
  <si>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</si>
  <si>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</si>
  <si>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</si>
  <si>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</si>
  <si>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</si>
  <si>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</si>
  <si>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</si>
  <si>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</si>
  <si>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</si>
  <si>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</si>
  <si>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</si>
  <si>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</si>
  <si>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</si>
  <si>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</si>
  <si>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</si>
  <si>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</si>
  <si>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</si>
  <si>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</si>
  <si>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</si>
  <si>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</si>
  <si>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</si>
  <si>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</si>
  <si>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</si>
  <si>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</si>
  <si>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</si>
  <si>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</si>
  <si>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</si>
  <si>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</si>
  <si>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</si>
  <si>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</si>
  <si>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</si>
  <si>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</si>
  <si>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</si>
  <si>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</si>
  <si>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</si>
  <si>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</si>
  <si>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</si>
  <si>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</si>
  <si>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</si>
  <si>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</si>
  <si>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</si>
  <si>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</si>
  <si>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</si>
  <si>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</si>
  <si>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</si>
  <si>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</si>
  <si>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</si>
  <si>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</si>
  <si>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</si>
  <si>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</si>
  <si>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</si>
  <si>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</si>
  <si>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</si>
  <si>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</si>
  <si>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</si>
  <si>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</si>
  <si>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</si>
  <si>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</si>
  <si>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</si>
  <si>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</si>
  <si>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</si>
  <si>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</si>
  <si>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</si>
  <si>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</si>
  <si>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</si>
  <si>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</si>
  <si>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</si>
  <si>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</si>
  <si>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</si>
  <si>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</si>
  <si>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</si>
  <si>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</si>
  <si>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</si>
  <si>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</si>
  <si>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</si>
  <si>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</si>
  <si>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</si>
  <si>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</si>
  <si>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</si>
  <si>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</si>
  <si>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</si>
  <si>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</si>
  <si>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</si>
  <si>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</si>
  <si>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</si>
  <si>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</si>
  <si>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</si>
  <si>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</si>
  <si>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</si>
  <si>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</si>
  <si>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</si>
  <si>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</si>
  <si>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</si>
  <si>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</si>
  <si>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</si>
  <si>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</si>
  <si>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</si>
  <si>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</si>
  <si>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</si>
  <si>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</si>
  <si>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</si>
  <si>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</si>
  <si>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</si>
  <si>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</si>
  <si>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</si>
  <si>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</si>
  <si>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</si>
  <si>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</si>
  <si>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</si>
  <si>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</si>
  <si>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</si>
  <si>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</si>
  <si>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</si>
  <si>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</si>
  <si>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</si>
  <si>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</si>
  <si>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</si>
  <si>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</si>
  <si>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</si>
  <si>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</si>
  <si>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</si>
  <si>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</si>
  <si>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</si>
  <si>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</si>
  <si>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</si>
  <si>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</si>
  <si>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</si>
  <si>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</si>
  <si>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</si>
  <si>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</si>
  <si>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</si>
  <si>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</si>
  <si>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</si>
  <si>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</si>
  <si>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</si>
  <si>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</si>
  <si>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</si>
  <si>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</si>
  <si>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</si>
  <si>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</si>
  <si>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</si>
  <si>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</si>
  <si>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</si>
  <si>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</si>
  <si>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</si>
  <si>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</si>
  <si>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</si>
  <si>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</si>
  <si>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</si>
  <si>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</si>
  <si>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</si>
  <si>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</si>
  <si>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</si>
  <si>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</si>
  <si>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</si>
  <si>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</si>
  <si>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</si>
  <si>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</si>
  <si>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</si>
  <si>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</si>
  <si>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</si>
  <si>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</si>
  <si>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</si>
  <si>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</si>
  <si>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</si>
  <si>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</si>
  <si>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</si>
  <si>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</si>
  <si>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</si>
  <si>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</si>
  <si>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</si>
  <si>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</si>
  <si>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</si>
  <si>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ketvirtinė</t>
  </si>
  <si>
    <t>0</t>
  </si>
  <si>
    <t>03</t>
  </si>
  <si>
    <t>02</t>
  </si>
  <si>
    <t>01</t>
  </si>
  <si>
    <t>5SB</t>
  </si>
  <si>
    <t>Pranas Danilkevičius</t>
  </si>
  <si>
    <t>Vyr. finansininkė</t>
  </si>
  <si>
    <t>Nijolė Jukavičienė</t>
  </si>
  <si>
    <t>2015-07-20    Nr. _________</t>
  </si>
  <si>
    <t>2015 M. birželio 30 D.</t>
  </si>
  <si>
    <t>UGK vadas, atliekantis viršininko pareigas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</si>
</sst>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193" zoomScaleNormal="100" zoomScaleSheetLayoutView="120" workbookViewId="0">
      <selection activeCell="R343" sqref="R343:R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192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201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193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194</v>
      </c>
      <c r="J25" s="248" t="s">
        <v>195</v>
      </c>
      <c r="K25" s="249" t="s">
        <v>196</v>
      </c>
      <c r="L25" s="249" t="s">
        <v>196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17722</v>
      </c>
      <c r="J30" s="250">
        <f>SUM(J31+J41+J62+J83+J91+J107+J130+J146+J155)</f>
        <v>8862</v>
      </c>
      <c r="K30" s="251">
        <f>SUM(K31+K41+K62+K83+K91+K107+K130+K146+K155)</f>
        <v>6277.93</v>
      </c>
      <c r="L30" s="250">
        <f>SUM(L31+L41+L62+L83+L91+L107+L130+L146+L155)</f>
        <v>6277.93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11505</v>
      </c>
      <c r="J31" s="250">
        <f>SUM(J32+J37)</f>
        <v>5752</v>
      </c>
      <c r="K31" s="252">
        <f>SUM(K32+K37)</f>
        <v>4349.37</v>
      </c>
      <c r="L31" s="253">
        <f>SUM(L32+L37)</f>
        <v>4349.37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8783</v>
      </c>
      <c r="J32" s="254">
        <f t="shared" ref="J32:L33" si="0">SUM(J33)</f>
        <v>4392</v>
      </c>
      <c r="K32" s="255">
        <f t="shared" si="0"/>
        <v>3370.98</v>
      </c>
      <c r="L32" s="254">
        <f t="shared" si="0"/>
        <v>3370.98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8783</v>
      </c>
      <c r="J33" s="254">
        <f t="shared" si="0"/>
        <v>4392</v>
      </c>
      <c r="K33" s="255">
        <f t="shared" si="0"/>
        <v>3370.98</v>
      </c>
      <c r="L33" s="254">
        <f t="shared" si="0"/>
        <v>3370.98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8783</v>
      </c>
      <c r="J34" s="254">
        <f>SUM(J35:J36)</f>
        <v>4392</v>
      </c>
      <c r="K34" s="255">
        <f>SUM(K35:K36)</f>
        <v>3370.98</v>
      </c>
      <c r="L34" s="254">
        <f>SUM(L35:L36)</f>
        <v>3370.98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8783</v>
      </c>
      <c r="J35" s="257">
        <v>4392</v>
      </c>
      <c r="K35" s="257">
        <v>3370.98</v>
      </c>
      <c r="L35" s="257">
        <v>3370.98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2722</v>
      </c>
      <c r="J37" s="254">
        <f t="shared" ref="J37:L38" si="1">J38</f>
        <v>1360</v>
      </c>
      <c r="K37" s="255">
        <f t="shared" si="1"/>
        <v>978.39</v>
      </c>
      <c r="L37" s="254">
        <f t="shared" si="1"/>
        <v>978.39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2722</v>
      </c>
      <c r="J38" s="254">
        <f t="shared" si="1"/>
        <v>1360</v>
      </c>
      <c r="K38" s="254">
        <f t="shared" si="1"/>
        <v>978.39</v>
      </c>
      <c r="L38" s="254">
        <f t="shared" si="1"/>
        <v>978.39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2722</v>
      </c>
      <c r="J39" s="254">
        <f>J40</f>
        <v>1360</v>
      </c>
      <c r="K39" s="254">
        <f>K40</f>
        <v>978.39</v>
      </c>
      <c r="L39" s="254">
        <f>L40</f>
        <v>978.39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2722</v>
      </c>
      <c r="J40" s="257">
        <v>1360</v>
      </c>
      <c r="K40" s="257">
        <v>978.39</v>
      </c>
      <c r="L40" s="257">
        <v>978.39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6217</v>
      </c>
      <c r="J41" s="260">
        <f t="shared" si="2"/>
        <v>3110</v>
      </c>
      <c r="K41" s="259">
        <f t="shared" si="2"/>
        <v>1928.56</v>
      </c>
      <c r="L41" s="259">
        <f t="shared" si="2"/>
        <v>1928.56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6217</v>
      </c>
      <c r="J42" s="255">
        <f t="shared" si="2"/>
        <v>3110</v>
      </c>
      <c r="K42" s="254">
        <f t="shared" si="2"/>
        <v>1928.56</v>
      </c>
      <c r="L42" s="255">
        <f t="shared" si="2"/>
        <v>1928.56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6217</v>
      </c>
      <c r="J43" s="255">
        <f t="shared" si="2"/>
        <v>3110</v>
      </c>
      <c r="K43" s="261">
        <f t="shared" si="2"/>
        <v>1928.56</v>
      </c>
      <c r="L43" s="261">
        <f t="shared" si="2"/>
        <v>1928.56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6217</v>
      </c>
      <c r="J44" s="263">
        <f>SUM(J45:J61)-J53</f>
        <v>3110</v>
      </c>
      <c r="K44" s="263">
        <f>SUM(K45:K61)-K53</f>
        <v>1928.56</v>
      </c>
      <c r="L44" s="264">
        <f>SUM(L45:L61)-L53</f>
        <v>1928.56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20</v>
      </c>
      <c r="J47" s="257">
        <v>10</v>
      </c>
      <c r="K47" s="257">
        <v>0</v>
      </c>
      <c r="L47" s="257">
        <v>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3500</v>
      </c>
      <c r="J48" s="257">
        <v>1750</v>
      </c>
      <c r="K48" s="257">
        <v>1333.84</v>
      </c>
      <c r="L48" s="257">
        <v>1333.84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>
        <v>150</v>
      </c>
      <c r="J49" s="257">
        <v>75</v>
      </c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547</v>
      </c>
      <c r="J51" s="257">
        <v>275</v>
      </c>
      <c r="K51" s="257">
        <v>30</v>
      </c>
      <c r="L51" s="257">
        <v>30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2000</v>
      </c>
      <c r="J61" s="257">
        <v>1000</v>
      </c>
      <c r="K61" s="257">
        <v>564.72</v>
      </c>
      <c r="L61" s="257">
        <v>564.72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17722</v>
      </c>
      <c r="J344" s="294">
        <f>SUM(J30+J172)</f>
        <v>8862</v>
      </c>
      <c r="K344" s="294">
        <f>SUM(K30+K172)</f>
        <v>6277.93</v>
      </c>
      <c r="L344" s="295">
        <f>SUM(L30+L172)</f>
        <v>6277.93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203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200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2015-07-20T10:47:12Z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